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S:\Digitale Prüfungen\Arbeitspakete\3 Entwicklungsphase\3.3 Prüfungsmappe\01_Freie Zusatzmaterialien_final\"/>
    </mc:Choice>
  </mc:AlternateContent>
  <bookViews>
    <workbookView xWindow="0" yWindow="0" windowWidth="28800" windowHeight="12300" tabRatio="786" activeTab="1"/>
  </bookViews>
  <sheets>
    <sheet name="Deckblatt" sheetId="12" r:id="rId1"/>
    <sheet name="Einleitung" sheetId="11" r:id="rId2"/>
    <sheet name="Bezugskriterien" sheetId="10" r:id="rId3"/>
    <sheet name="Pflegeplan" sheetId="1" r:id="rId4"/>
    <sheet name="Fallvorstellung" sheetId="6" r:id="rId5"/>
    <sheet name="Durchführung" sheetId="7" r:id="rId6"/>
    <sheet name="Reflexion" sheetId="8" r:id="rId7"/>
    <sheet name="Bewertung" sheetId="2" r:id="rId8"/>
    <sheet name="Übersicht PflAPrV-Kompetenzen" sheetId="13" r:id="rId9"/>
    <sheet name="Übersicht TEMA-Kompetenzen" sheetId="21" r:id="rId10"/>
  </sheets>
  <definedNames>
    <definedName name="_ftn1" localSheetId="5">Durchführung!#REF!</definedName>
    <definedName name="_ftnref1" localSheetId="5">Durchführung!#REF!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3" i="7" l="1"/>
  <c r="C3" i="7"/>
  <c r="C3" i="6"/>
  <c r="C3" i="1"/>
  <c r="D20" i="6"/>
  <c r="E20" i="6" l="1"/>
  <c r="L6" i="2"/>
  <c r="L5" i="2"/>
  <c r="E30" i="8" l="1"/>
  <c r="D63" i="7" l="1"/>
  <c r="L4" i="2" l="1"/>
  <c r="E19" i="1"/>
  <c r="E16" i="21" l="1"/>
  <c r="E15" i="21"/>
  <c r="E14" i="21"/>
  <c r="E13" i="21"/>
  <c r="D16" i="21"/>
  <c r="D15" i="21"/>
  <c r="D14" i="21"/>
  <c r="D13" i="21"/>
  <c r="C16" i="21"/>
  <c r="C15" i="21"/>
  <c r="C14" i="21"/>
  <c r="C13" i="21"/>
  <c r="E8" i="21"/>
  <c r="E7" i="21"/>
  <c r="E6" i="21"/>
  <c r="E5" i="21"/>
  <c r="D8" i="21"/>
  <c r="D7" i="21"/>
  <c r="D6" i="21"/>
  <c r="D5" i="21"/>
  <c r="C7" i="21"/>
  <c r="C6" i="21"/>
  <c r="C5" i="21"/>
  <c r="D24" i="21" l="1"/>
  <c r="E24" i="21"/>
  <c r="E17" i="21"/>
  <c r="D23" i="21"/>
  <c r="C23" i="21"/>
  <c r="E23" i="21"/>
  <c r="E22" i="21"/>
  <c r="E9" i="21"/>
  <c r="D22" i="21"/>
  <c r="D9" i="21"/>
  <c r="D21" i="21"/>
  <c r="C22" i="21"/>
  <c r="C21" i="21"/>
  <c r="C17" i="21"/>
  <c r="E21" i="21"/>
  <c r="D17" i="21"/>
  <c r="E25" i="21" l="1"/>
  <c r="D25" i="21"/>
  <c r="G15" i="13" l="1"/>
  <c r="F15" i="13"/>
  <c r="E15" i="13"/>
  <c r="D15" i="13"/>
  <c r="C15" i="13"/>
  <c r="C7" i="13"/>
  <c r="G14" i="13"/>
  <c r="F14" i="13"/>
  <c r="E14" i="13"/>
  <c r="D14" i="13"/>
  <c r="C14" i="13"/>
  <c r="C6" i="13"/>
  <c r="G13" i="13"/>
  <c r="F13" i="13"/>
  <c r="E13" i="13"/>
  <c r="D13" i="13"/>
  <c r="C13" i="13"/>
  <c r="C5" i="13"/>
  <c r="G7" i="13"/>
  <c r="F7" i="13"/>
  <c r="E7" i="13"/>
  <c r="D7" i="13"/>
  <c r="G6" i="13"/>
  <c r="F6" i="13"/>
  <c r="E6" i="13"/>
  <c r="D6" i="13"/>
  <c r="G5" i="13"/>
  <c r="F5" i="13"/>
  <c r="E5" i="13"/>
  <c r="D5" i="13"/>
  <c r="C23" i="13" l="1"/>
  <c r="D23" i="13"/>
  <c r="E23" i="13"/>
  <c r="F23" i="13"/>
  <c r="G23" i="13"/>
  <c r="E22" i="13"/>
  <c r="F22" i="13"/>
  <c r="G22" i="13"/>
  <c r="C22" i="13"/>
  <c r="D22" i="13"/>
  <c r="C21" i="13"/>
  <c r="D21" i="13"/>
  <c r="E21" i="13"/>
  <c r="F21" i="13"/>
  <c r="G21" i="13"/>
  <c r="G16" i="13"/>
  <c r="F16" i="13"/>
  <c r="E16" i="13"/>
  <c r="D16" i="13"/>
  <c r="C16" i="13"/>
  <c r="G8" i="13"/>
  <c r="G9" i="13" s="1"/>
  <c r="E8" i="13"/>
  <c r="E9" i="13" s="1"/>
  <c r="D8" i="13"/>
  <c r="D9" i="13" s="1"/>
  <c r="F17" i="13" l="1"/>
  <c r="C17" i="13"/>
  <c r="D17" i="13"/>
  <c r="D25" i="13" s="1"/>
  <c r="D24" i="13"/>
  <c r="E17" i="13"/>
  <c r="E25" i="13" s="1"/>
  <c r="E24" i="13"/>
  <c r="G17" i="13"/>
  <c r="G25" i="13" s="1"/>
  <c r="G24" i="13"/>
  <c r="D19" i="1"/>
  <c r="K8" i="2" l="1"/>
  <c r="C4" i="2"/>
  <c r="J5" i="2" l="1"/>
  <c r="J6" i="2"/>
  <c r="J7" i="2"/>
  <c r="J4" i="2"/>
  <c r="B7" i="2"/>
  <c r="B6" i="2"/>
  <c r="C5" i="2"/>
  <c r="B5" i="2"/>
  <c r="J8" i="2" l="1"/>
  <c r="E5" i="2"/>
  <c r="B4" i="2"/>
  <c r="E4" i="2" s="1"/>
  <c r="B8" i="2" l="1"/>
  <c r="C6" i="2"/>
  <c r="E6" i="2" l="1"/>
  <c r="F6" i="2" l="1"/>
  <c r="F4" i="2" l="1"/>
  <c r="F5" i="2" l="1"/>
  <c r="L7" i="2"/>
  <c r="L8" i="2" s="1"/>
  <c r="F30" i="8"/>
  <c r="C7" i="2" s="1"/>
  <c r="F8" i="13"/>
  <c r="F24" i="13" s="1"/>
  <c r="C8" i="13"/>
  <c r="C9" i="13" s="1"/>
  <c r="C25" i="13" s="1"/>
  <c r="C8" i="21"/>
  <c r="C9" i="21" s="1"/>
  <c r="C25" i="21" s="1"/>
  <c r="D3" i="8"/>
  <c r="E7" i="2" l="1"/>
  <c r="F7" i="2" s="1"/>
  <c r="C8" i="2"/>
  <c r="M4" i="2"/>
  <c r="D4" i="2" s="1"/>
  <c r="M7" i="2"/>
  <c r="D7" i="2" s="1"/>
  <c r="M6" i="2"/>
  <c r="D6" i="2" s="1"/>
  <c r="M5" i="2"/>
  <c r="D5" i="2" s="1"/>
  <c r="F9" i="13"/>
  <c r="F25" i="13" s="1"/>
  <c r="C24" i="21"/>
  <c r="C24" i="13"/>
  <c r="D8" i="2" l="1"/>
  <c r="E8" i="2" s="1"/>
  <c r="F8" i="2" s="1"/>
  <c r="G11" i="2" s="1"/>
</calcChain>
</file>

<file path=xl/sharedStrings.xml><?xml version="1.0" encoding="utf-8"?>
<sst xmlns="http://schemas.openxmlformats.org/spreadsheetml/2006/main" count="621" uniqueCount="375">
  <si>
    <t>Kompetenzen aus Anlage 2</t>
  </si>
  <si>
    <t>Indikatoren</t>
  </si>
  <si>
    <t>3 Pkt.</t>
  </si>
  <si>
    <t>2 Pkt.</t>
  </si>
  <si>
    <t>1 Pkt.</t>
  </si>
  <si>
    <t>0 Pkt.</t>
  </si>
  <si>
    <t>X</t>
  </si>
  <si>
    <t>Erreichte Punkte</t>
  </si>
  <si>
    <t>Fallvorstellung</t>
  </si>
  <si>
    <t>Durchführung</t>
  </si>
  <si>
    <t>Reflexion</t>
  </si>
  <si>
    <t>Gewichtete Punkte</t>
  </si>
  <si>
    <t>Prozentual</t>
  </si>
  <si>
    <t>Note</t>
  </si>
  <si>
    <t>Mögliche Punkte</t>
  </si>
  <si>
    <t>Ergebnis Fallvorstellung</t>
  </si>
  <si>
    <t>Ergebnis Durchführung</t>
  </si>
  <si>
    <t>Differenziert</t>
  </si>
  <si>
    <t>Beschreibung</t>
  </si>
  <si>
    <t>Adressatengerecht</t>
  </si>
  <si>
    <t>Durchdacht</t>
  </si>
  <si>
    <t>Einfühlsam</t>
  </si>
  <si>
    <t>Fachlich korrekt</t>
  </si>
  <si>
    <t>Kontinuierlich</t>
  </si>
  <si>
    <t>Nachvollziehbar</t>
  </si>
  <si>
    <t>Präzise</t>
  </si>
  <si>
    <t>Professionell</t>
  </si>
  <si>
    <t>Situationsgerecht</t>
  </si>
  <si>
    <t>Verantwortungsvoll</t>
  </si>
  <si>
    <t>Zielgerichtet</t>
  </si>
  <si>
    <t>Einfühlsames Handeln bedeutet, die Interaktion empathisch und kongruent zu gestalten und dem Gegenüber mit Akzeptanz zu begegnen.</t>
  </si>
  <si>
    <t>Präzises Handeln bedeutet, klare und genaue Aussagen zu treffen oder Handlungen auszuführen. Es geht darum, sorgfältig und gründlich zu sein, um ein exaktes Ergebnis zu erzielen.</t>
  </si>
  <si>
    <t xml:space="preserve">Situationsgerechtes Verhalten bedeutet, das Handeln flexibel auf die Kontextbedingungen abzustimmen und angemessen auf die spezifischen Anforderungen einer Situation zu reagieren. </t>
  </si>
  <si>
    <t>Zusammenarbeit</t>
  </si>
  <si>
    <t>Evaluation &amp; Dokumentation</t>
  </si>
  <si>
    <t>Gesamt</t>
  </si>
  <si>
    <t>Übersicht Punkte/Note</t>
  </si>
  <si>
    <t>Anzahl aller Indikatoren</t>
  </si>
  <si>
    <t>Erreichter Wert</t>
  </si>
  <si>
    <t>Notendefinition</t>
  </si>
  <si>
    <t>sehr gut (1)</t>
  </si>
  <si>
    <t>Eine Leistung, die den Anforderungen in besonderem Maße entspricht</t>
  </si>
  <si>
    <t>gut (2)</t>
  </si>
  <si>
    <t>Eine Leistung, die den Anforderungen voll entspricht</t>
  </si>
  <si>
    <t>befriedigend (3)</t>
  </si>
  <si>
    <t>Eine Leistung, die im Allgemeinen den Anforderungen entspricht</t>
  </si>
  <si>
    <t>ausreichend (4)</t>
  </si>
  <si>
    <t>Eine Leistung, die zwar Mängel aufweist, aber im Ganzen den Anforderungen noch entspricht</t>
  </si>
  <si>
    <t>mangelhaft (5)</t>
  </si>
  <si>
    <t>Eine Leistung, die den Anforderungen nicht entspricht, jedoch erkennen lässt, dass die notwendigen Grundkenntnisse vorhanden sind und die Mängel in absehbarer Zeit behoben werden können</t>
  </si>
  <si>
    <t>ungenügend (6)</t>
  </si>
  <si>
    <t>Eine Leistung, die den Anforderungen nicht entspricht, und selbst die Grundkenntnisse so lückenhaft sind, dass die Mängel in absehbarer Zeit nicht behoben werden können</t>
  </si>
  <si>
    <t>Note nach PflAPrV</t>
  </si>
  <si>
    <t>Notenverteilung IHK</t>
  </si>
  <si>
    <t>ab</t>
  </si>
  <si>
    <t>Benotung nach §17 PflAPrV</t>
  </si>
  <si>
    <t>Präsentation</t>
  </si>
  <si>
    <t>Prozent (ab)</t>
  </si>
  <si>
    <t>Hinweise zum Ausfüllen des Bewertungsinstrumentes</t>
  </si>
  <si>
    <t xml:space="preserve">1. </t>
  </si>
  <si>
    <t>Aufbau</t>
  </si>
  <si>
    <t>1.1</t>
  </si>
  <si>
    <t>1.2</t>
  </si>
  <si>
    <t>1.3</t>
  </si>
  <si>
    <t>2.</t>
  </si>
  <si>
    <t>2.1</t>
  </si>
  <si>
    <t>2.2</t>
  </si>
  <si>
    <t>Alle weiteren Tabellen (Benotung nach §17 PflAPrV &amp; Notenverteilung IHK) dienen der Nachvollziehbarkeit der einzelnen Schritte und der Errechnung der Gesamtnote.</t>
  </si>
  <si>
    <t>5 Pkt.</t>
  </si>
  <si>
    <t>4 Pkt.</t>
  </si>
  <si>
    <t>Ort der Prüfung</t>
  </si>
  <si>
    <t>Erläuterungen zur Bewertung</t>
  </si>
  <si>
    <t>Ich habe mich aus freien Stücken entschieden, das Bewertungsinstrument zu nutzen und habe mir dessen Inhalte zu eigen gemacht.</t>
  </si>
  <si>
    <t>I</t>
  </si>
  <si>
    <t>II</t>
  </si>
  <si>
    <t>III</t>
  </si>
  <si>
    <t>IV</t>
  </si>
  <si>
    <t>V</t>
  </si>
  <si>
    <t>Kompetenzbereiche</t>
  </si>
  <si>
    <r>
      <rPr>
        <sz val="10"/>
        <color rgb="FFBCCDEB"/>
        <rFont val="Arial"/>
        <family val="2"/>
      </rPr>
      <t>K</t>
    </r>
    <r>
      <rPr>
        <sz val="10"/>
        <color theme="1"/>
        <rFont val="Arial"/>
        <family val="2"/>
      </rPr>
      <t>V.1.c</t>
    </r>
  </si>
  <si>
    <r>
      <rPr>
        <sz val="10"/>
        <color rgb="FFBCCDEB"/>
        <rFont val="Arial"/>
        <family val="2"/>
      </rPr>
      <t>K</t>
    </r>
    <r>
      <rPr>
        <sz val="10"/>
        <color theme="1"/>
        <rFont val="Arial"/>
        <family val="2"/>
      </rPr>
      <t xml:space="preserve">I.1.e, </t>
    </r>
    <r>
      <rPr>
        <sz val="10"/>
        <color rgb="FFBCCDEB"/>
        <rFont val="Arial"/>
        <family val="2"/>
      </rPr>
      <t>K</t>
    </r>
    <r>
      <rPr>
        <sz val="10"/>
        <color theme="1"/>
        <rFont val="Arial"/>
        <family val="2"/>
      </rPr>
      <t>I.1.g</t>
    </r>
  </si>
  <si>
    <r>
      <rPr>
        <sz val="10"/>
        <color rgb="FFBCCDEB"/>
        <rFont val="Arial"/>
        <family val="2"/>
      </rPr>
      <t>K</t>
    </r>
    <r>
      <rPr>
        <sz val="10"/>
        <color theme="1"/>
        <rFont val="Arial"/>
        <family val="2"/>
      </rPr>
      <t xml:space="preserve">I.1.a, </t>
    </r>
    <r>
      <rPr>
        <sz val="10"/>
        <color rgb="FFBCCDEB"/>
        <rFont val="Arial"/>
        <family val="2"/>
      </rPr>
      <t>K</t>
    </r>
    <r>
      <rPr>
        <sz val="10"/>
        <color theme="1"/>
        <rFont val="Arial"/>
        <family val="2"/>
      </rPr>
      <t>V.1.c</t>
    </r>
  </si>
  <si>
    <r>
      <rPr>
        <sz val="10"/>
        <color rgb="FFBCCDEB"/>
        <rFont val="Arial"/>
        <family val="2"/>
      </rPr>
      <t>K</t>
    </r>
    <r>
      <rPr>
        <sz val="10"/>
        <color theme="1"/>
        <rFont val="Arial"/>
        <family val="2"/>
      </rPr>
      <t>I.2.e</t>
    </r>
  </si>
  <si>
    <r>
      <rPr>
        <sz val="10"/>
        <color rgb="FFBCCDEB"/>
        <rFont val="Arial"/>
        <family val="2"/>
      </rPr>
      <t>K</t>
    </r>
    <r>
      <rPr>
        <sz val="10"/>
        <color theme="1"/>
        <rFont val="Arial"/>
        <family val="2"/>
      </rPr>
      <t>II.2.d</t>
    </r>
  </si>
  <si>
    <r>
      <rPr>
        <sz val="10"/>
        <color rgb="FFBCCDEB"/>
        <rFont val="Arial"/>
        <family val="2"/>
      </rPr>
      <t>K</t>
    </r>
    <r>
      <rPr>
        <sz val="10"/>
        <color theme="1"/>
        <rFont val="Arial"/>
        <family val="2"/>
      </rPr>
      <t>II.1.a</t>
    </r>
  </si>
  <si>
    <r>
      <rPr>
        <sz val="10"/>
        <color rgb="FFBCCDEB"/>
        <rFont val="Arial"/>
        <family val="2"/>
      </rPr>
      <t>K</t>
    </r>
    <r>
      <rPr>
        <sz val="10"/>
        <color theme="1"/>
        <rFont val="Arial"/>
        <family val="2"/>
      </rPr>
      <t>II.1.f</t>
    </r>
  </si>
  <si>
    <r>
      <rPr>
        <sz val="10"/>
        <color rgb="FFBCCDEB"/>
        <rFont val="Arial"/>
        <family val="2"/>
      </rPr>
      <t>K</t>
    </r>
    <r>
      <rPr>
        <sz val="10"/>
        <color theme="1"/>
        <rFont val="Arial"/>
        <family val="2"/>
      </rPr>
      <t>IV.2.e</t>
    </r>
  </si>
  <si>
    <r>
      <rPr>
        <sz val="10"/>
        <color rgb="FFBCCDEB"/>
        <rFont val="Arial"/>
        <family val="2"/>
      </rPr>
      <t>K</t>
    </r>
    <r>
      <rPr>
        <sz val="10"/>
        <color theme="1"/>
        <rFont val="Arial"/>
        <family val="2"/>
      </rPr>
      <t>I.6.c</t>
    </r>
  </si>
  <si>
    <r>
      <rPr>
        <sz val="10"/>
        <color rgb="FFBCCDEB"/>
        <rFont val="Arial"/>
        <family val="2"/>
      </rPr>
      <t>K</t>
    </r>
    <r>
      <rPr>
        <sz val="10"/>
        <color theme="1"/>
        <rFont val="Arial"/>
        <family val="2"/>
      </rPr>
      <t>V.2.d</t>
    </r>
  </si>
  <si>
    <r>
      <rPr>
        <sz val="10"/>
        <color rgb="FFBCCDEB"/>
        <rFont val="Arial"/>
        <family val="2"/>
      </rPr>
      <t>K</t>
    </r>
    <r>
      <rPr>
        <sz val="10"/>
        <color theme="1"/>
        <rFont val="Arial"/>
        <family val="2"/>
      </rPr>
      <t xml:space="preserve">I.1.e, </t>
    </r>
    <r>
      <rPr>
        <sz val="10"/>
        <color rgb="FFBCCDEB"/>
        <rFont val="Arial"/>
        <family val="2"/>
      </rPr>
      <t>K</t>
    </r>
    <r>
      <rPr>
        <sz val="10"/>
        <color theme="1"/>
        <rFont val="Arial"/>
        <family val="2"/>
      </rPr>
      <t>IV.1.d</t>
    </r>
  </si>
  <si>
    <t>Max. Punktzahl</t>
  </si>
  <si>
    <r>
      <rPr>
        <sz val="10"/>
        <color rgb="FFBCCDEB"/>
        <rFont val="Arial"/>
        <family val="2"/>
      </rPr>
      <t>K</t>
    </r>
    <r>
      <rPr>
        <sz val="10"/>
        <color theme="1"/>
        <rFont val="Arial"/>
        <family val="2"/>
      </rPr>
      <t xml:space="preserve">I.2.f, </t>
    </r>
    <r>
      <rPr>
        <sz val="10"/>
        <color rgb="FFBCCDEB"/>
        <rFont val="Arial"/>
        <family val="2"/>
      </rPr>
      <t>K</t>
    </r>
    <r>
      <rPr>
        <sz val="10"/>
        <color theme="1"/>
        <rFont val="Arial"/>
        <family val="2"/>
      </rPr>
      <t>V.1.a</t>
    </r>
  </si>
  <si>
    <r>
      <rPr>
        <sz val="10"/>
        <color rgb="FFBCCDEB"/>
        <rFont val="Arial"/>
        <family val="2"/>
      </rPr>
      <t>K</t>
    </r>
    <r>
      <rPr>
        <sz val="10"/>
        <color theme="1"/>
        <rFont val="Arial"/>
        <family val="2"/>
      </rPr>
      <t xml:space="preserve">I.1.c, </t>
    </r>
    <r>
      <rPr>
        <sz val="10"/>
        <color rgb="FFBCCDEB"/>
        <rFont val="Arial"/>
        <family val="2"/>
      </rPr>
      <t>K</t>
    </r>
    <r>
      <rPr>
        <sz val="10"/>
        <color theme="1"/>
        <rFont val="Arial"/>
        <family val="2"/>
      </rPr>
      <t xml:space="preserve">I.1.f, </t>
    </r>
    <r>
      <rPr>
        <sz val="10"/>
        <color rgb="FFBCCDEB"/>
        <rFont val="Arial"/>
        <family val="2"/>
      </rPr>
      <t>K</t>
    </r>
    <r>
      <rPr>
        <sz val="10"/>
        <color theme="1"/>
        <rFont val="Arial"/>
        <family val="2"/>
      </rPr>
      <t xml:space="preserve">I.2.a, </t>
    </r>
    <r>
      <rPr>
        <sz val="10"/>
        <color rgb="FFBCCDEB"/>
        <rFont val="Arial"/>
        <family val="2"/>
      </rPr>
      <t>K</t>
    </r>
    <r>
      <rPr>
        <sz val="10"/>
        <color theme="1"/>
        <rFont val="Arial"/>
        <family val="2"/>
      </rPr>
      <t xml:space="preserve">I.5.a, </t>
    </r>
    <r>
      <rPr>
        <sz val="10"/>
        <color rgb="FFBCCDEB"/>
        <rFont val="Arial"/>
        <family val="2"/>
      </rPr>
      <t>K</t>
    </r>
    <r>
      <rPr>
        <sz val="10"/>
        <color theme="1"/>
        <rFont val="Arial"/>
        <family val="2"/>
      </rPr>
      <t>III.2.e</t>
    </r>
  </si>
  <si>
    <r>
      <rPr>
        <sz val="10"/>
        <color rgb="FFBCCDEB"/>
        <rFont val="Arial"/>
        <family val="2"/>
      </rPr>
      <t>K</t>
    </r>
    <r>
      <rPr>
        <sz val="10"/>
        <color theme="1"/>
        <rFont val="Arial"/>
        <family val="2"/>
      </rPr>
      <t>I.1.d</t>
    </r>
  </si>
  <si>
    <r>
      <rPr>
        <sz val="10"/>
        <color rgb="FFBCCDEB"/>
        <rFont val="Arial"/>
        <family val="2"/>
      </rPr>
      <t>K</t>
    </r>
    <r>
      <rPr>
        <sz val="10"/>
        <color theme="1"/>
        <rFont val="Arial"/>
        <family val="2"/>
      </rPr>
      <t>III.1.a</t>
    </r>
  </si>
  <si>
    <r>
      <rPr>
        <sz val="10"/>
        <color rgb="FFBCCDEB"/>
        <rFont val="Arial"/>
        <family val="2"/>
      </rPr>
      <t>K</t>
    </r>
    <r>
      <rPr>
        <sz val="10"/>
        <color theme="1"/>
        <rFont val="Arial"/>
        <family val="2"/>
      </rPr>
      <t>III.2.a</t>
    </r>
  </si>
  <si>
    <r>
      <rPr>
        <sz val="10"/>
        <color rgb="FFBCCDEB"/>
        <rFont val="Arial"/>
        <family val="2"/>
      </rPr>
      <t>K</t>
    </r>
    <r>
      <rPr>
        <sz val="10"/>
        <color theme="1"/>
        <rFont val="Arial"/>
        <family val="2"/>
      </rPr>
      <t>II.1.e</t>
    </r>
  </si>
  <si>
    <r>
      <rPr>
        <sz val="10"/>
        <color rgb="FFBCCDEB"/>
        <rFont val="Arial"/>
        <family val="2"/>
      </rPr>
      <t>K</t>
    </r>
    <r>
      <rPr>
        <sz val="10"/>
        <color theme="1"/>
        <rFont val="Arial"/>
        <family val="2"/>
      </rPr>
      <t>I.1.c</t>
    </r>
  </si>
  <si>
    <r>
      <rPr>
        <sz val="10"/>
        <color rgb="FFBCCDEB"/>
        <rFont val="Arial"/>
        <family val="2"/>
      </rPr>
      <t>K</t>
    </r>
    <r>
      <rPr>
        <sz val="10"/>
        <color theme="1"/>
        <rFont val="Arial"/>
        <family val="2"/>
      </rPr>
      <t>I.1.f</t>
    </r>
  </si>
  <si>
    <r>
      <rPr>
        <sz val="10"/>
        <color rgb="FFBCCDEB"/>
        <rFont val="Arial"/>
        <family val="2"/>
      </rPr>
      <t>K</t>
    </r>
    <r>
      <rPr>
        <sz val="10"/>
        <color theme="1"/>
        <rFont val="Arial"/>
        <family val="2"/>
      </rPr>
      <t>I.1.b</t>
    </r>
  </si>
  <si>
    <r>
      <rPr>
        <sz val="10"/>
        <color rgb="FFBCCDEB"/>
        <rFont val="Arial"/>
        <family val="2"/>
      </rPr>
      <t>K</t>
    </r>
    <r>
      <rPr>
        <sz val="10"/>
        <color theme="1"/>
        <rFont val="Arial"/>
        <family val="2"/>
      </rPr>
      <t xml:space="preserve">I.1.b, </t>
    </r>
    <r>
      <rPr>
        <sz val="10"/>
        <color rgb="FFBCCDEB"/>
        <rFont val="Arial"/>
        <family val="2"/>
      </rPr>
      <t>K</t>
    </r>
    <r>
      <rPr>
        <sz val="10"/>
        <color theme="1"/>
        <rFont val="Arial"/>
        <family val="2"/>
      </rPr>
      <t>IV.2.e</t>
    </r>
  </si>
  <si>
    <r>
      <rPr>
        <sz val="10"/>
        <color rgb="FFBCCDEB"/>
        <rFont val="Arial"/>
        <family val="2"/>
      </rPr>
      <t>K</t>
    </r>
    <r>
      <rPr>
        <sz val="10"/>
        <color theme="1"/>
        <rFont val="Arial"/>
        <family val="2"/>
      </rPr>
      <t>V.2.c</t>
    </r>
  </si>
  <si>
    <r>
      <rPr>
        <sz val="10"/>
        <color rgb="FFBCCDEB"/>
        <rFont val="Arial"/>
        <family val="2"/>
      </rPr>
      <t>K</t>
    </r>
    <r>
      <rPr>
        <sz val="10"/>
        <color theme="1"/>
        <rFont val="Arial"/>
        <family val="2"/>
      </rPr>
      <t>II.1.c</t>
    </r>
  </si>
  <si>
    <r>
      <rPr>
        <sz val="10"/>
        <color rgb="FFBCCDEB"/>
        <rFont val="Arial"/>
        <family val="2"/>
      </rPr>
      <t>K</t>
    </r>
    <r>
      <rPr>
        <sz val="10"/>
        <color theme="1"/>
        <rFont val="Arial"/>
        <family val="2"/>
      </rPr>
      <t>II.1.d</t>
    </r>
  </si>
  <si>
    <r>
      <rPr>
        <sz val="10"/>
        <color rgb="FFBCCDEB"/>
        <rFont val="Arial"/>
        <family val="2"/>
      </rPr>
      <t>K</t>
    </r>
    <r>
      <rPr>
        <sz val="10"/>
        <color theme="1"/>
        <rFont val="Arial"/>
        <family val="2"/>
      </rPr>
      <t>II.1.e</t>
    </r>
  </si>
  <si>
    <r>
      <rPr>
        <sz val="10"/>
        <color rgb="FFBCCDEB"/>
        <rFont val="Arial"/>
        <family val="2"/>
      </rPr>
      <t>K</t>
    </r>
    <r>
      <rPr>
        <sz val="10"/>
        <color theme="1"/>
        <rFont val="Arial"/>
        <family val="2"/>
      </rPr>
      <t>II.2.a</t>
    </r>
  </si>
  <si>
    <r>
      <rPr>
        <sz val="10"/>
        <color rgb="FFBCCDEB"/>
        <rFont val="Arial"/>
        <family val="2"/>
      </rPr>
      <t>K</t>
    </r>
    <r>
      <rPr>
        <sz val="10"/>
        <color theme="1"/>
        <rFont val="Arial"/>
        <family val="2"/>
      </rPr>
      <t>II.2.b</t>
    </r>
  </si>
  <si>
    <r>
      <rPr>
        <sz val="10"/>
        <color rgb="FFBCCDEB"/>
        <rFont val="Arial"/>
        <family val="2"/>
      </rPr>
      <t>K</t>
    </r>
    <r>
      <rPr>
        <sz val="10"/>
        <color theme="1"/>
        <rFont val="Arial"/>
        <family val="2"/>
      </rPr>
      <t>II.2.c</t>
    </r>
  </si>
  <si>
    <r>
      <rPr>
        <sz val="10"/>
        <color rgb="FFBCCDEB"/>
        <rFont val="Arial"/>
        <family val="2"/>
      </rPr>
      <t>K</t>
    </r>
    <r>
      <rPr>
        <sz val="10"/>
        <color theme="1"/>
        <rFont val="Arial"/>
        <family val="2"/>
      </rPr>
      <t xml:space="preserve">I.3.a, </t>
    </r>
    <r>
      <rPr>
        <sz val="10"/>
        <color rgb="FFBCCDEB"/>
        <rFont val="Arial"/>
        <family val="2"/>
      </rPr>
      <t>K</t>
    </r>
    <r>
      <rPr>
        <sz val="10"/>
        <color theme="1"/>
        <rFont val="Arial"/>
        <family val="2"/>
      </rPr>
      <t>I.3.c</t>
    </r>
  </si>
  <si>
    <r>
      <rPr>
        <sz val="10"/>
        <color rgb="FFBCCDEB"/>
        <rFont val="Arial"/>
        <family val="2"/>
      </rPr>
      <t>K</t>
    </r>
    <r>
      <rPr>
        <sz val="10"/>
        <color theme="1"/>
        <rFont val="Arial"/>
        <family val="2"/>
      </rPr>
      <t>I.1.e</t>
    </r>
  </si>
  <si>
    <r>
      <rPr>
        <sz val="10"/>
        <color rgb="FFBCCDEB"/>
        <rFont val="Arial"/>
        <family val="2"/>
      </rPr>
      <t>K</t>
    </r>
    <r>
      <rPr>
        <sz val="10"/>
        <color theme="1"/>
        <rFont val="Arial"/>
        <family val="2"/>
      </rPr>
      <t xml:space="preserve">I.4.a, </t>
    </r>
    <r>
      <rPr>
        <sz val="10"/>
        <color rgb="FFBCCDEB"/>
        <rFont val="Arial"/>
        <family val="2"/>
      </rPr>
      <t>K</t>
    </r>
    <r>
      <rPr>
        <sz val="10"/>
        <color theme="1"/>
        <rFont val="Arial"/>
        <family val="2"/>
      </rPr>
      <t xml:space="preserve">I.4.c, </t>
    </r>
    <r>
      <rPr>
        <sz val="10"/>
        <color rgb="FFBCCDEB"/>
        <rFont val="Arial"/>
        <family val="2"/>
      </rPr>
      <t>K</t>
    </r>
    <r>
      <rPr>
        <sz val="10"/>
        <color theme="1"/>
        <rFont val="Arial"/>
        <family val="2"/>
      </rPr>
      <t>III.2.c</t>
    </r>
  </si>
  <si>
    <r>
      <rPr>
        <sz val="10"/>
        <color rgb="FFBCCDEB"/>
        <rFont val="Arial"/>
        <family val="2"/>
      </rPr>
      <t>K</t>
    </r>
    <r>
      <rPr>
        <sz val="10"/>
        <color theme="1"/>
        <rFont val="Arial"/>
        <family val="2"/>
      </rPr>
      <t>I.4.b</t>
    </r>
  </si>
  <si>
    <r>
      <rPr>
        <sz val="10"/>
        <color rgb="FFBCCDEB"/>
        <rFont val="Arial"/>
        <family val="2"/>
      </rPr>
      <t>K</t>
    </r>
    <r>
      <rPr>
        <sz val="10"/>
        <color theme="1"/>
        <rFont val="Arial"/>
        <family val="2"/>
      </rPr>
      <t>III.1.b</t>
    </r>
  </si>
  <si>
    <r>
      <rPr>
        <sz val="10"/>
        <color rgb="FFBCCDEB"/>
        <rFont val="Arial"/>
        <family val="2"/>
      </rPr>
      <t>K</t>
    </r>
    <r>
      <rPr>
        <sz val="10"/>
        <color theme="1"/>
        <rFont val="Arial"/>
        <family val="2"/>
      </rPr>
      <t xml:space="preserve">III.1.a, </t>
    </r>
    <r>
      <rPr>
        <sz val="10"/>
        <color rgb="FFBCCDEB"/>
        <rFont val="Arial"/>
        <family val="2"/>
      </rPr>
      <t>K</t>
    </r>
    <r>
      <rPr>
        <sz val="10"/>
        <color theme="1"/>
        <rFont val="Arial"/>
        <family val="2"/>
      </rPr>
      <t>III.1.e</t>
    </r>
  </si>
  <si>
    <r>
      <rPr>
        <sz val="10"/>
        <color rgb="FFBCCDEB"/>
        <rFont val="Arial"/>
        <family val="2"/>
      </rPr>
      <t>K</t>
    </r>
    <r>
      <rPr>
        <sz val="10"/>
        <color theme="1"/>
        <rFont val="Arial"/>
        <family val="2"/>
      </rPr>
      <t xml:space="preserve">I.1.e, </t>
    </r>
    <r>
      <rPr>
        <sz val="10"/>
        <color rgb="FFBCCDEB"/>
        <rFont val="Arial"/>
        <family val="2"/>
      </rPr>
      <t>K</t>
    </r>
    <r>
      <rPr>
        <sz val="10"/>
        <color theme="1"/>
        <rFont val="Arial"/>
        <family val="2"/>
      </rPr>
      <t xml:space="preserve">I.1.f, </t>
    </r>
    <r>
      <rPr>
        <sz val="10"/>
        <color rgb="FFBCCDEB"/>
        <rFont val="Arial"/>
        <family val="2"/>
      </rPr>
      <t>K</t>
    </r>
    <r>
      <rPr>
        <sz val="10"/>
        <color theme="1"/>
        <rFont val="Arial"/>
        <family val="2"/>
      </rPr>
      <t>IV.1.d</t>
    </r>
  </si>
  <si>
    <r>
      <rPr>
        <sz val="10"/>
        <color rgb="FFBCCDEB"/>
        <rFont val="Arial"/>
        <family val="2"/>
      </rPr>
      <t>K</t>
    </r>
    <r>
      <rPr>
        <sz val="10"/>
        <color theme="1"/>
        <rFont val="Arial"/>
        <family val="2"/>
      </rPr>
      <t xml:space="preserve">I.1.f, </t>
    </r>
    <r>
      <rPr>
        <sz val="10"/>
        <color rgb="FFBCCDEB"/>
        <rFont val="Arial"/>
        <family val="2"/>
      </rPr>
      <t>K</t>
    </r>
    <r>
      <rPr>
        <sz val="10"/>
        <color theme="1"/>
        <rFont val="Arial"/>
        <family val="2"/>
      </rPr>
      <t>IV.1.c</t>
    </r>
  </si>
  <si>
    <t>Erreichte Punktzahl</t>
  </si>
  <si>
    <t>In Prozent</t>
  </si>
  <si>
    <t>3.</t>
  </si>
  <si>
    <t>Die Suchfunktion dieser Tabelle ist recht grob gehalten. Es werden lediglich die Anzahl der Indikatoren für einen Kompetenzbereich angegeben. Dopplungen eines Kompetenzbereiches innerhalb eines Indikators werden nicht gezählt. Es spiegelt also nicht genau das Prüfungsergebnis wieder, sondern gibt lediglich eine Orientierung über die Ausprägung der Leistung in den einzelnen Kompetenzbereichen.</t>
  </si>
  <si>
    <t>Datum/ Uhrzeit der Prüfung</t>
  </si>
  <si>
    <r>
      <t xml:space="preserve">Zur Vergabe der Punkte können Sie einfach ein "x" oder "X" oder die tatsächliche Punktzahl in das entsprechende Feld reinschreiben. Sie können </t>
    </r>
    <r>
      <rPr>
        <u/>
        <sz val="10"/>
        <color theme="1"/>
        <rFont val="Arial"/>
        <family val="2"/>
      </rPr>
      <t>pro Indikator nur ein Feld ausfüllen</t>
    </r>
    <r>
      <rPr>
        <sz val="10"/>
        <color theme="1"/>
        <rFont val="Arial"/>
        <family val="2"/>
      </rPr>
      <t>.</t>
    </r>
  </si>
  <si>
    <t>Inhaltsverzeichnis</t>
  </si>
  <si>
    <t xml:space="preserve">2. </t>
  </si>
  <si>
    <t xml:space="preserve">3. </t>
  </si>
  <si>
    <t xml:space="preserve">4. </t>
  </si>
  <si>
    <t xml:space="preserve">5. </t>
  </si>
  <si>
    <t xml:space="preserve">6. </t>
  </si>
  <si>
    <t xml:space="preserve">7. </t>
  </si>
  <si>
    <t xml:space="preserve">8. </t>
  </si>
  <si>
    <t xml:space="preserve">9. </t>
  </si>
  <si>
    <t>Einleitung</t>
  </si>
  <si>
    <t>Deckblatt</t>
  </si>
  <si>
    <t>Bewertung</t>
  </si>
  <si>
    <r>
      <t xml:space="preserve">In dem </t>
    </r>
    <r>
      <rPr>
        <sz val="10"/>
        <color rgb="FFF59C00"/>
        <rFont val="Arial"/>
        <family val="2"/>
      </rPr>
      <t>orange</t>
    </r>
    <r>
      <rPr>
        <sz val="10"/>
        <rFont val="Arial"/>
        <family val="2"/>
      </rPr>
      <t xml:space="preserve"> hinterlegten Feld</t>
    </r>
    <r>
      <rPr>
        <sz val="10"/>
        <color theme="1"/>
        <rFont val="Arial"/>
        <family val="2"/>
      </rPr>
      <t xml:space="preserve"> können Sie direkt und ohne weiteren Aufwand die offizielle Note im Sinne der PflAPrV für die gesamte praktische Prüfung nachlesen.</t>
    </r>
  </si>
  <si>
    <t>Akut stationär</t>
  </si>
  <si>
    <t>Langzeit stationär</t>
  </si>
  <si>
    <r>
      <rPr>
        <sz val="10"/>
        <color rgb="FFBCCDEB"/>
        <rFont val="Arial"/>
        <family val="2"/>
      </rPr>
      <t>K</t>
    </r>
    <r>
      <rPr>
        <sz val="10"/>
        <rFont val="Arial"/>
        <family val="2"/>
      </rPr>
      <t xml:space="preserve">I.6.a, </t>
    </r>
    <r>
      <rPr>
        <sz val="10"/>
        <color rgb="FFBCCDEB"/>
        <rFont val="Arial"/>
        <family val="2"/>
      </rPr>
      <t>K</t>
    </r>
    <r>
      <rPr>
        <sz val="10"/>
        <color theme="1"/>
        <rFont val="Arial"/>
        <family val="2"/>
      </rPr>
      <t xml:space="preserve">II.2.c, </t>
    </r>
    <r>
      <rPr>
        <sz val="10"/>
        <color rgb="FFBCCDEB"/>
        <rFont val="Arial"/>
        <family val="2"/>
      </rPr>
      <t>K</t>
    </r>
    <r>
      <rPr>
        <sz val="10"/>
        <color theme="1"/>
        <rFont val="Arial"/>
        <family val="2"/>
      </rPr>
      <t xml:space="preserve">II.1.d, </t>
    </r>
    <r>
      <rPr>
        <sz val="10"/>
        <color rgb="FFBCCDEB"/>
        <rFont val="Arial"/>
        <family val="2"/>
      </rPr>
      <t>K</t>
    </r>
    <r>
      <rPr>
        <sz val="10"/>
        <color theme="1"/>
        <rFont val="Arial"/>
        <family val="2"/>
      </rPr>
      <t>II.3.b</t>
    </r>
  </si>
  <si>
    <r>
      <rPr>
        <sz val="10"/>
        <color rgb="FFBCCDEB"/>
        <rFont val="Arial"/>
        <family val="2"/>
      </rPr>
      <t>K</t>
    </r>
    <r>
      <rPr>
        <sz val="10"/>
        <rFont val="Arial"/>
        <family val="2"/>
      </rPr>
      <t xml:space="preserve">III.2.b, </t>
    </r>
    <r>
      <rPr>
        <sz val="10"/>
        <color rgb="FFBCCDEB"/>
        <rFont val="Arial"/>
        <family val="2"/>
      </rPr>
      <t>K</t>
    </r>
    <r>
      <rPr>
        <sz val="10"/>
        <rFont val="Arial"/>
        <family val="2"/>
      </rPr>
      <t xml:space="preserve">III.2.d, </t>
    </r>
    <r>
      <rPr>
        <sz val="10"/>
        <color rgb="FFBCCDEB"/>
        <rFont val="Arial"/>
        <family val="2"/>
      </rPr>
      <t>K</t>
    </r>
    <r>
      <rPr>
        <sz val="10"/>
        <rFont val="Arial"/>
        <family val="2"/>
      </rPr>
      <t>III.2.e</t>
    </r>
  </si>
  <si>
    <t>Gewichtungs-variable</t>
  </si>
  <si>
    <t>Bewertungsinstrument KoprA</t>
  </si>
  <si>
    <t>Gewichtung der Prüfungsabschnitte</t>
  </si>
  <si>
    <t>Nebenrechnung</t>
  </si>
  <si>
    <t>Notizen/Begründungen</t>
  </si>
  <si>
    <r>
      <rPr>
        <sz val="10"/>
        <color rgb="FFBCCDEB"/>
        <rFont val="Arial"/>
        <family val="2"/>
      </rPr>
      <t>K</t>
    </r>
    <r>
      <rPr>
        <sz val="10"/>
        <color theme="1"/>
        <rFont val="Arial"/>
        <family val="2"/>
      </rPr>
      <t xml:space="preserve">II.1.b, </t>
    </r>
    <r>
      <rPr>
        <sz val="10"/>
        <color rgb="FFBCCDEB"/>
        <rFont val="Arial"/>
        <family val="2"/>
      </rPr>
      <t>K</t>
    </r>
    <r>
      <rPr>
        <sz val="10"/>
        <color theme="1"/>
        <rFont val="Arial"/>
        <family val="2"/>
      </rPr>
      <t>II.1.d</t>
    </r>
  </si>
  <si>
    <t>Grundsätzlich ist die gesamte Datei so konzipiert, dass Sie möglichst viele Aspekte selbständig an die Rahmenbedingungen Ihrer Institution anpassen können. Zwei Tipps zur Anpassung der Excel-Datei:</t>
  </si>
  <si>
    <t>Wenn Sie bestimmte Zeilen oder Spalten nicht mehr brauchen bzw. diese für Ihre Rahmenbedingungen als nicht notwendig einschätzen, sollten Sie im besten Fall "Ganze Zeilen" oder "Ganze Spalten" löschen. Dadurch stellen Sie sicher, dass das Layout beibehalten wird. Alternativ (und vielleicht auch etwas eleganter) können Sie Zeilen oder Spalten einfach ausblenden. Dann sind diese Zeilen/Spalten nicht mehr sichtbar, allerdings für Rechnungen oder ähnlichem abrufbar.</t>
  </si>
  <si>
    <t>Grundsätzlich ist auf den verschiedenen Mappen der Excel-Datei der Blattschutz aktiviert. Dieser dient dazu, insbesondere die angelegten Formeln vor zufälligen und nicht-gewollten Veränderungen zu schützen. Bevor Sie größere Veränderungen an den Tabellen vornehmen wollen, müssen Sie den Blattschutz unter dem Reiter 'Überprüfen' aufheben.</t>
  </si>
  <si>
    <t>3.1</t>
  </si>
  <si>
    <t>3.2</t>
  </si>
  <si>
    <t>3.3</t>
  </si>
  <si>
    <t>3.4</t>
  </si>
  <si>
    <t>Nicht
beurteilbar</t>
  </si>
  <si>
    <t>Trifft voll-
ständig zu</t>
  </si>
  <si>
    <t>Trifft gar
nicht zu</t>
  </si>
  <si>
    <r>
      <rPr>
        <sz val="10"/>
        <color rgb="FFBCCDEB"/>
        <rFont val="Arial"/>
        <family val="2"/>
      </rPr>
      <t>K</t>
    </r>
    <r>
      <rPr>
        <sz val="10"/>
        <color theme="1"/>
        <rFont val="Arial"/>
        <family val="2"/>
      </rPr>
      <t xml:space="preserve">II.1.b, </t>
    </r>
    <r>
      <rPr>
        <sz val="10"/>
        <color rgb="FFBCCDEB"/>
        <rFont val="Arial"/>
        <family val="2"/>
      </rPr>
      <t>K</t>
    </r>
    <r>
      <rPr>
        <sz val="10"/>
        <color theme="1"/>
        <rFont val="Arial"/>
        <family val="2"/>
      </rPr>
      <t xml:space="preserve">II.1.c, </t>
    </r>
    <r>
      <rPr>
        <sz val="10"/>
        <color rgb="FFBCCDEB"/>
        <rFont val="Arial"/>
        <family val="2"/>
      </rPr>
      <t>K</t>
    </r>
    <r>
      <rPr>
        <sz val="10"/>
        <color theme="1"/>
        <rFont val="Arial"/>
        <family val="2"/>
      </rPr>
      <t>II.1.d</t>
    </r>
  </si>
  <si>
    <r>
      <rPr>
        <sz val="10"/>
        <color rgb="FFBCCDEB"/>
        <rFont val="Arial"/>
        <family val="2"/>
      </rPr>
      <t>K</t>
    </r>
    <r>
      <rPr>
        <sz val="10"/>
        <color theme="1"/>
        <rFont val="Arial"/>
        <family val="2"/>
      </rPr>
      <t xml:space="preserve">I.1.b, </t>
    </r>
    <r>
      <rPr>
        <sz val="10"/>
        <color rgb="FFBCCDEB"/>
        <rFont val="Arial"/>
        <family val="2"/>
      </rPr>
      <t>K</t>
    </r>
    <r>
      <rPr>
        <sz val="10"/>
        <color theme="1"/>
        <rFont val="Arial"/>
        <family val="2"/>
      </rPr>
      <t>II.1.c</t>
    </r>
  </si>
  <si>
    <t>Anzahl beurteil-barer Indikatoren</t>
  </si>
  <si>
    <t>UK</t>
  </si>
  <si>
    <t>OK</t>
  </si>
  <si>
    <t>SK</t>
  </si>
  <si>
    <t>Ambulant</t>
  </si>
  <si>
    <r>
      <t xml:space="preserve">Bei der Spalte </t>
    </r>
    <r>
      <rPr>
        <i/>
        <sz val="10"/>
        <color theme="1"/>
        <rFont val="Arial"/>
        <family val="2"/>
      </rPr>
      <t xml:space="preserve">Notizen/Begründungen </t>
    </r>
    <r>
      <rPr>
        <sz val="10"/>
        <color theme="1"/>
        <rFont val="Arial"/>
        <family val="2"/>
      </rPr>
      <t>dient dazu, Hinweise und Belege für die Eintscheidung zur Bewertung einzelner Indikatoren oder ganzer Blöcke einzutragen. Sie können dafür z.B. Passagen oder Aspekte aus dem Verlaufsprotokoll aufnehmen.</t>
    </r>
  </si>
  <si>
    <r>
      <t>...</t>
    </r>
    <r>
      <rPr>
        <b/>
        <sz val="10"/>
        <color theme="1"/>
        <rFont val="Arial"/>
        <family val="2"/>
      </rPr>
      <t>situationsgerecht</t>
    </r>
    <r>
      <rPr>
        <sz val="10"/>
        <color theme="1"/>
        <rFont val="Arial"/>
        <family val="2"/>
      </rPr>
      <t xml:space="preserve"> mit verschiedenen Interaktionsformen (z.B. verbal, non-verbal, Gesprächstechniken).</t>
    </r>
  </si>
  <si>
    <r>
      <t>...</t>
    </r>
    <r>
      <rPr>
        <b/>
        <sz val="10"/>
        <color theme="1"/>
        <rFont val="Arial"/>
        <family val="2"/>
      </rPr>
      <t>differenziert</t>
    </r>
    <r>
      <rPr>
        <sz val="10"/>
        <color theme="1"/>
        <rFont val="Arial"/>
        <family val="2"/>
      </rPr>
      <t xml:space="preserve"> den Entwicklungsstand (bspw. Alter, kognitiver Entwicklungsstand).</t>
    </r>
  </si>
  <si>
    <r>
      <t>...</t>
    </r>
    <r>
      <rPr>
        <b/>
        <sz val="10"/>
        <color theme="1"/>
        <rFont val="Arial"/>
        <family val="2"/>
      </rPr>
      <t>einfühlsam.</t>
    </r>
  </si>
  <si>
    <r>
      <t xml:space="preserve">zeigt durchgehend eine </t>
    </r>
    <r>
      <rPr>
        <b/>
        <sz val="10"/>
        <color theme="1"/>
        <rFont val="Arial"/>
        <family val="2"/>
      </rPr>
      <t>zielgerichtete</t>
    </r>
    <r>
      <rPr>
        <sz val="10"/>
        <color theme="1"/>
        <rFont val="Arial"/>
        <family val="2"/>
      </rPr>
      <t xml:space="preserve"> Arbeitsorganisation.</t>
    </r>
  </si>
  <si>
    <r>
      <t xml:space="preserve">hält </t>
    </r>
    <r>
      <rPr>
        <b/>
        <sz val="10"/>
        <color theme="1"/>
        <rFont val="Arial"/>
        <family val="2"/>
      </rPr>
      <t>situationsgerecht</t>
    </r>
    <r>
      <rPr>
        <sz val="10"/>
        <color theme="1"/>
        <rFont val="Arial"/>
        <family val="2"/>
      </rPr>
      <t xml:space="preserve"> Hygienemaßnahmen ein.</t>
    </r>
  </si>
  <si>
    <r>
      <t xml:space="preserve">arbeitet </t>
    </r>
    <r>
      <rPr>
        <b/>
        <sz val="10"/>
        <color theme="1"/>
        <rFont val="Arial"/>
        <family val="2"/>
      </rPr>
      <t>kontinuierlich</t>
    </r>
    <r>
      <rPr>
        <sz val="10"/>
        <color theme="1"/>
        <rFont val="Arial"/>
        <family val="2"/>
      </rPr>
      <t xml:space="preserve"> rückenschonend.</t>
    </r>
  </si>
  <si>
    <r>
      <t xml:space="preserve">beachtet </t>
    </r>
    <r>
      <rPr>
        <b/>
        <sz val="10"/>
        <color theme="1"/>
        <rFont val="Arial"/>
        <family val="2"/>
      </rPr>
      <t>verantwortungsvoll</t>
    </r>
    <r>
      <rPr>
        <sz val="10"/>
        <color theme="1"/>
        <rFont val="Arial"/>
        <family val="2"/>
      </rPr>
      <t xml:space="preserve"> Aspekte der Arbeitssicherheit (z.B. Umgang mit Kanülen und technischen Geräten, Schuhwerk, Tritte und Leiter).</t>
    </r>
  </si>
  <si>
    <r>
      <t xml:space="preserve">informiert </t>
    </r>
    <r>
      <rPr>
        <b/>
        <sz val="10"/>
        <color theme="1"/>
        <rFont val="Arial"/>
        <family val="2"/>
      </rPr>
      <t>verantwortungsvoll</t>
    </r>
    <r>
      <rPr>
        <sz val="10"/>
        <color theme="1"/>
        <rFont val="Arial"/>
        <family val="2"/>
      </rPr>
      <t xml:space="preserve"> über die geplanten Maßnahmen im Pflegeprozess.</t>
    </r>
  </si>
  <si>
    <r>
      <t xml:space="preserve">informiert </t>
    </r>
    <r>
      <rPr>
        <b/>
        <sz val="10"/>
        <color theme="1"/>
        <rFont val="Arial"/>
        <family val="2"/>
      </rPr>
      <t>adressatengerecht</t>
    </r>
    <r>
      <rPr>
        <sz val="10"/>
        <color theme="1"/>
        <rFont val="Arial"/>
        <family val="2"/>
      </rPr>
      <t xml:space="preserve"> zu pflegende Menschen über pflegerische und gesundheitsbezogene Versorgungsaspekte.</t>
    </r>
  </si>
  <si>
    <r>
      <t xml:space="preserve">integriert </t>
    </r>
    <r>
      <rPr>
        <b/>
        <sz val="10"/>
        <color theme="1"/>
        <rFont val="Arial"/>
        <family val="2"/>
      </rPr>
      <t>fachlich</t>
    </r>
    <r>
      <rPr>
        <sz val="10"/>
        <color theme="1"/>
        <rFont val="Arial"/>
        <family val="2"/>
      </rPr>
      <t xml:space="preserve"> </t>
    </r>
    <r>
      <rPr>
        <b/>
        <sz val="10"/>
        <color theme="1"/>
        <rFont val="Arial"/>
        <family val="2"/>
      </rPr>
      <t>korrekt</t>
    </r>
    <r>
      <rPr>
        <sz val="10"/>
        <color theme="1"/>
        <rFont val="Arial"/>
        <family val="2"/>
      </rPr>
      <t xml:space="preserve"> Hilfsmittel und technische Assistenzsysteme zur Alltagsbewältigung.</t>
    </r>
  </si>
  <si>
    <r>
      <t xml:space="preserve">unterstützt </t>
    </r>
    <r>
      <rPr>
        <b/>
        <sz val="10"/>
        <color theme="1"/>
        <rFont val="Arial"/>
        <family val="2"/>
      </rPr>
      <t>situationsgerecht</t>
    </r>
    <r>
      <rPr>
        <sz val="10"/>
        <color theme="1"/>
        <rFont val="Arial"/>
        <family val="2"/>
      </rPr>
      <t xml:space="preserve"> und </t>
    </r>
    <r>
      <rPr>
        <b/>
        <sz val="10"/>
        <color theme="1"/>
        <rFont val="Arial"/>
        <family val="2"/>
      </rPr>
      <t>professionell</t>
    </r>
    <r>
      <rPr>
        <sz val="10"/>
        <color theme="1"/>
        <rFont val="Arial"/>
        <family val="2"/>
      </rPr>
      <t xml:space="preserve"> Bezugspersonen.</t>
    </r>
  </si>
  <si>
    <r>
      <t xml:space="preserve">koordiniert </t>
    </r>
    <r>
      <rPr>
        <b/>
        <sz val="10"/>
        <color theme="1"/>
        <rFont val="Arial"/>
        <family val="2"/>
      </rPr>
      <t>zielgerichtet</t>
    </r>
    <r>
      <rPr>
        <sz val="10"/>
        <color theme="1"/>
        <rFont val="Arial"/>
        <family val="2"/>
      </rPr>
      <t xml:space="preserve"> beteiligte Personen in Krisen-/Notfallsituationen.</t>
    </r>
  </si>
  <si>
    <r>
      <t xml:space="preserve">überprüft </t>
    </r>
    <r>
      <rPr>
        <b/>
        <sz val="10"/>
        <color theme="1"/>
        <rFont val="Arial"/>
        <family val="2"/>
      </rPr>
      <t>professionell</t>
    </r>
    <r>
      <rPr>
        <sz val="10"/>
        <color theme="1"/>
        <rFont val="Arial"/>
        <family val="2"/>
      </rPr>
      <t xml:space="preserve"> delegierte Aufgaben.</t>
    </r>
  </si>
  <si>
    <r>
      <t xml:space="preserve">evaluiert </t>
    </r>
    <r>
      <rPr>
        <b/>
        <sz val="10"/>
        <color theme="1"/>
        <rFont val="Arial"/>
        <family val="2"/>
      </rPr>
      <t>professionell</t>
    </r>
    <r>
      <rPr>
        <sz val="10"/>
        <color theme="1"/>
        <rFont val="Arial"/>
        <family val="2"/>
      </rPr>
      <t xml:space="preserve"> mittels des Dokumentationssystems die durchgeführten Pflegehandlungen.</t>
    </r>
  </si>
  <si>
    <r>
      <rPr>
        <sz val="10"/>
        <color rgb="FFBCCDEB"/>
        <rFont val="Arial"/>
        <family val="2"/>
      </rPr>
      <t>K</t>
    </r>
    <r>
      <rPr>
        <sz val="10"/>
        <color theme="1"/>
        <rFont val="Arial"/>
        <family val="2"/>
      </rPr>
      <t xml:space="preserve">I.1.d, </t>
    </r>
    <r>
      <rPr>
        <sz val="10"/>
        <color rgb="FFBCCDEB"/>
        <rFont val="Arial"/>
        <family val="2"/>
      </rPr>
      <t>K</t>
    </r>
    <r>
      <rPr>
        <sz val="10"/>
        <color theme="1"/>
        <rFont val="Arial"/>
        <family val="2"/>
      </rPr>
      <t xml:space="preserve">I.2.a, </t>
    </r>
    <r>
      <rPr>
        <sz val="10"/>
        <color rgb="FFBCCDEB"/>
        <rFont val="Arial"/>
        <family val="2"/>
      </rPr>
      <t>K</t>
    </r>
    <r>
      <rPr>
        <sz val="10"/>
        <color theme="1"/>
        <rFont val="Arial"/>
        <family val="2"/>
      </rPr>
      <t xml:space="preserve">I.2.d, </t>
    </r>
    <r>
      <rPr>
        <sz val="10"/>
        <color rgb="FFBCCDEB"/>
        <rFont val="Arial"/>
        <family val="2"/>
      </rPr>
      <t>K</t>
    </r>
    <r>
      <rPr>
        <sz val="10"/>
        <color theme="1"/>
        <rFont val="Arial"/>
        <family val="2"/>
      </rPr>
      <t xml:space="preserve">I.4.a, </t>
    </r>
    <r>
      <rPr>
        <sz val="10"/>
        <color rgb="FFBCCDEB"/>
        <rFont val="Arial"/>
        <family val="2"/>
      </rPr>
      <t>K</t>
    </r>
    <r>
      <rPr>
        <sz val="10"/>
        <color theme="1"/>
        <rFont val="Arial"/>
        <family val="2"/>
      </rPr>
      <t>I.4.c</t>
    </r>
  </si>
  <si>
    <r>
      <t xml:space="preserve">reflektiert </t>
    </r>
    <r>
      <rPr>
        <b/>
        <sz val="10"/>
        <color theme="1"/>
        <rFont val="Arial"/>
        <family val="2"/>
      </rPr>
      <t>durchdacht</t>
    </r>
    <r>
      <rPr>
        <sz val="10"/>
        <color theme="1"/>
        <rFont val="Arial"/>
        <family val="2"/>
      </rPr>
      <t xml:space="preserve"> Möglichkeiten und Grenzen von Beratung, Schulung und Informationen.</t>
    </r>
  </si>
  <si>
    <r>
      <t xml:space="preserve">reflektiert </t>
    </r>
    <r>
      <rPr>
        <b/>
        <sz val="10"/>
        <color theme="1"/>
        <rFont val="Arial"/>
        <family val="2"/>
      </rPr>
      <t>verantwortungsvoll</t>
    </r>
    <r>
      <rPr>
        <sz val="10"/>
        <color theme="1"/>
        <rFont val="Arial"/>
        <family val="2"/>
      </rPr>
      <t xml:space="preserve"> eigene Wissenslücken und Möglichkeiten der Informationsbeschaffung.</t>
    </r>
  </si>
  <si>
    <r>
      <t xml:space="preserve">nutzt bei der Fallvorstellung </t>
    </r>
    <r>
      <rPr>
        <b/>
        <sz val="10"/>
        <color theme="1"/>
        <rFont val="Arial"/>
        <family val="2"/>
      </rPr>
      <t>fachlich</t>
    </r>
    <r>
      <rPr>
        <sz val="10"/>
        <color theme="1"/>
        <rFont val="Arial"/>
        <family val="2"/>
      </rPr>
      <t xml:space="preserve"> </t>
    </r>
    <r>
      <rPr>
        <b/>
        <sz val="10"/>
        <color theme="1"/>
        <rFont val="Arial"/>
        <family val="2"/>
      </rPr>
      <t>korrekt</t>
    </r>
    <r>
      <rPr>
        <sz val="10"/>
        <color theme="1"/>
        <rFont val="Arial"/>
        <family val="2"/>
      </rPr>
      <t xml:space="preserve"> Pflegedokumentationssysteme.</t>
    </r>
  </si>
  <si>
    <r>
      <t xml:space="preserve">begründet das pflegerische Handeln </t>
    </r>
    <r>
      <rPr>
        <b/>
        <sz val="10"/>
        <color theme="1"/>
        <rFont val="Arial"/>
        <family val="2"/>
      </rPr>
      <t>fachlich korrekt</t>
    </r>
    <r>
      <rPr>
        <sz val="10"/>
        <color theme="1"/>
        <rFont val="Arial"/>
        <family val="2"/>
      </rPr>
      <t xml:space="preserve"> anhand von Theorien, Modellen und wissenschaftlichen Erkenntnissen (z.B. Expertenstandards, Studien, EBN).</t>
    </r>
  </si>
  <si>
    <t>Erhebung des Pflegebedarfs /der Pflegediagnosen</t>
  </si>
  <si>
    <t>Planung der Pflege</t>
  </si>
  <si>
    <r>
      <t xml:space="preserve">priorisiert </t>
    </r>
    <r>
      <rPr>
        <b/>
        <sz val="10"/>
        <color theme="1"/>
        <rFont val="Arial"/>
        <family val="2"/>
      </rPr>
      <t>durchdacht</t>
    </r>
    <r>
      <rPr>
        <sz val="10"/>
        <color theme="1"/>
        <rFont val="Arial"/>
        <family val="2"/>
      </rPr>
      <t xml:space="preserve"> die relevanten Pflegeprobleme und/oder die Pflegediagnosen.</t>
    </r>
  </si>
  <si>
    <r>
      <t xml:space="preserve">berücksichtigt </t>
    </r>
    <r>
      <rPr>
        <b/>
        <sz val="10"/>
        <color theme="1"/>
        <rFont val="Arial"/>
        <family val="2"/>
      </rPr>
      <t>durchdacht</t>
    </r>
    <r>
      <rPr>
        <sz val="10"/>
        <color theme="1"/>
        <rFont val="Arial"/>
        <family val="2"/>
      </rPr>
      <t xml:space="preserve"> bei der Planung des Pflegeprozesses (z.B. Ablauf) inhaltlich und zeitlich andere beteiligte Akteure (Bezugspersonen, interprofessionelles Team).</t>
    </r>
  </si>
  <si>
    <r>
      <t xml:space="preserve">begründet </t>
    </r>
    <r>
      <rPr>
        <b/>
        <sz val="10"/>
        <color theme="1"/>
        <rFont val="Arial"/>
        <family val="2"/>
      </rPr>
      <t>nachvollziehbar</t>
    </r>
    <r>
      <rPr>
        <sz val="10"/>
        <color theme="1"/>
        <rFont val="Arial"/>
        <family val="2"/>
      </rPr>
      <t xml:space="preserve"> die priorisierten Pflegeprobleme/Pflegediagnosen. Dabei wird eine vorangegangene differenzierte Pflegebedarfserhebung unter dem Einsatz von Pflegediagnostik und Assessmentinstrumenten erkennbar.</t>
    </r>
  </si>
  <si>
    <t>...die Erkenntnisse relevanter (Experten-)Standards und Leitlinien.</t>
  </si>
  <si>
    <t>Qualitätssicherung</t>
  </si>
  <si>
    <t>Information, Schulung und Beratung</t>
  </si>
  <si>
    <r>
      <t xml:space="preserve">erfasst </t>
    </r>
    <r>
      <rPr>
        <b/>
        <sz val="10"/>
        <color theme="1"/>
        <rFont val="Arial"/>
        <family val="2"/>
      </rPr>
      <t>präzise</t>
    </r>
    <r>
      <rPr>
        <sz val="10"/>
        <color theme="1"/>
        <rFont val="Arial"/>
        <family val="2"/>
      </rPr>
      <t xml:space="preserve"> im weiteren Verlauf der Pflege: Befinden, Bedürfnisse und Pflegebedarf.</t>
    </r>
  </si>
  <si>
    <r>
      <t xml:space="preserve">führt die ärztlich angeordneten Maßnahmen der Diagnostik und Therapie (z.B. Medikamentenmanagement, Wundversorgung, Injektionen, Infusionen) </t>
    </r>
    <r>
      <rPr>
        <b/>
        <sz val="10"/>
        <color theme="1"/>
        <rFont val="Arial"/>
        <family val="2"/>
      </rPr>
      <t>fachlich</t>
    </r>
    <r>
      <rPr>
        <sz val="10"/>
        <color theme="1"/>
        <rFont val="Arial"/>
        <family val="2"/>
      </rPr>
      <t xml:space="preserve"> </t>
    </r>
    <r>
      <rPr>
        <b/>
        <sz val="10"/>
        <color theme="1"/>
        <rFont val="Arial"/>
        <family val="2"/>
      </rPr>
      <t>korrekt</t>
    </r>
    <r>
      <rPr>
        <sz val="10"/>
        <color theme="1"/>
        <rFont val="Arial"/>
        <family val="2"/>
      </rPr>
      <t xml:space="preserve"> durch.</t>
    </r>
  </si>
  <si>
    <r>
      <t xml:space="preserve">ermittelt </t>
    </r>
    <r>
      <rPr>
        <b/>
        <sz val="10"/>
        <color theme="1"/>
        <rFont val="Arial"/>
        <family val="2"/>
      </rPr>
      <t>präzise</t>
    </r>
    <r>
      <rPr>
        <sz val="10"/>
        <color theme="1"/>
        <rFont val="Arial"/>
        <family val="2"/>
      </rPr>
      <t xml:space="preserve"> relevante Ressourcen und Herausforderungen der individuellen Lebenswelt der zu pflegenden Menschen.</t>
    </r>
  </si>
  <si>
    <r>
      <t xml:space="preserve">reflektiert </t>
    </r>
    <r>
      <rPr>
        <b/>
        <sz val="10"/>
        <color theme="1"/>
        <rFont val="Arial"/>
        <family val="2"/>
      </rPr>
      <t>nachvollziehbar</t>
    </r>
    <r>
      <rPr>
        <sz val="10"/>
        <color theme="1"/>
        <rFont val="Arial"/>
        <family val="2"/>
      </rPr>
      <t xml:space="preserve"> die Erhebung des Pflegebedarfs/der Pflegediagnosen und die Planung der Pflege.</t>
    </r>
  </si>
  <si>
    <t>Durchführung der Pflege</t>
  </si>
  <si>
    <t>Selbstreflexion</t>
  </si>
  <si>
    <r>
      <t xml:space="preserve">reflektiert </t>
    </r>
    <r>
      <rPr>
        <b/>
        <sz val="10"/>
        <rFont val="Arial"/>
        <family val="2"/>
      </rPr>
      <t>differenziert</t>
    </r>
    <r>
      <rPr>
        <sz val="10"/>
        <rFont val="Arial"/>
        <family val="2"/>
      </rPr>
      <t xml:space="preserve"> (anhand ausgewählter Situationen) das Erleben der beteiligten Personen, ihre subjektiven Einstellungen und ihr daraus resultierendes Verhalten.</t>
    </r>
  </si>
  <si>
    <r>
      <t xml:space="preserve">gestaltet selbstständig und </t>
    </r>
    <r>
      <rPr>
        <b/>
        <sz val="10"/>
        <color theme="1"/>
        <rFont val="Arial"/>
        <family val="2"/>
      </rPr>
      <t>nachvollziehbar</t>
    </r>
    <r>
      <rPr>
        <sz val="10"/>
        <color theme="1"/>
        <rFont val="Arial"/>
        <family val="2"/>
      </rPr>
      <t xml:space="preserve"> das Reflexionsgespräch.</t>
    </r>
  </si>
  <si>
    <t>I,S,B</t>
  </si>
  <si>
    <t>Sk</t>
  </si>
  <si>
    <r>
      <rPr>
        <sz val="10"/>
        <rFont val="Arial"/>
        <family val="2"/>
      </rPr>
      <t xml:space="preserve">leitet </t>
    </r>
    <r>
      <rPr>
        <b/>
        <sz val="10"/>
        <color theme="1"/>
        <rFont val="Arial"/>
        <family val="2"/>
      </rPr>
      <t xml:space="preserve">durchdacht </t>
    </r>
    <r>
      <rPr>
        <sz val="10"/>
        <color theme="1"/>
        <rFont val="Arial"/>
        <family val="2"/>
      </rPr>
      <t>auf Grundlage der Informationen relevante Pflegeprobleme und/oder relevante Pflegediagnosen ab.</t>
    </r>
  </si>
  <si>
    <r>
      <t xml:space="preserve">leitet </t>
    </r>
    <r>
      <rPr>
        <b/>
        <sz val="10"/>
        <color theme="1"/>
        <rFont val="Arial"/>
        <family val="2"/>
      </rPr>
      <t>durchdacht</t>
    </r>
    <r>
      <rPr>
        <sz val="10"/>
        <color theme="1"/>
        <rFont val="Arial"/>
        <family val="2"/>
      </rPr>
      <t xml:space="preserve"> entsprechend der Pflegeprobleme/Pflegediagnosen geeignete Pflegeziele ab.</t>
    </r>
  </si>
  <si>
    <r>
      <t xml:space="preserve">plant </t>
    </r>
    <r>
      <rPr>
        <b/>
        <sz val="10"/>
        <color theme="1"/>
        <rFont val="Arial"/>
        <family val="2"/>
      </rPr>
      <t>durchdacht</t>
    </r>
    <r>
      <rPr>
        <sz val="10"/>
        <color theme="1"/>
        <rFont val="Arial"/>
        <family val="2"/>
      </rPr>
      <t xml:space="preserve"> entsprechend der benannten Pflegeprobleme/Pflegediagnosen und Ressourcen geeignete (Pflege-)Maßnahmen.</t>
    </r>
  </si>
  <si>
    <r>
      <t xml:space="preserve">führt präventive und gesundheitsförderliche Maßnahmen </t>
    </r>
    <r>
      <rPr>
        <b/>
        <sz val="10"/>
        <color theme="1"/>
        <rFont val="Arial"/>
        <family val="2"/>
      </rPr>
      <t>fachlich korrekt</t>
    </r>
    <r>
      <rPr>
        <sz val="10"/>
        <color theme="1"/>
        <rFont val="Arial"/>
        <family val="2"/>
      </rPr>
      <t xml:space="preserve"> durch (z.B. Prophylaxen, Übungen).</t>
    </r>
  </si>
  <si>
    <r>
      <rPr>
        <sz val="10"/>
        <color rgb="FFBCCDEB"/>
        <rFont val="Arial"/>
        <family val="2"/>
      </rPr>
      <t>K</t>
    </r>
    <r>
      <rPr>
        <sz val="10"/>
        <color theme="1"/>
        <rFont val="Arial"/>
        <family val="2"/>
      </rPr>
      <t xml:space="preserve">I.3.c, </t>
    </r>
    <r>
      <rPr>
        <sz val="10"/>
        <color rgb="FFBCCDEB"/>
        <rFont val="Arial"/>
        <family val="2"/>
      </rPr>
      <t>K</t>
    </r>
    <r>
      <rPr>
        <sz val="10"/>
        <color theme="1"/>
        <rFont val="Arial"/>
        <family val="2"/>
      </rPr>
      <t>I.1.a,</t>
    </r>
    <r>
      <rPr>
        <sz val="10"/>
        <color theme="1"/>
        <rFont val="Arial"/>
        <family val="2"/>
      </rPr>
      <t xml:space="preserve"> </t>
    </r>
    <r>
      <rPr>
        <sz val="10"/>
        <color rgb="FFBCCDEB"/>
        <rFont val="Arial"/>
        <family val="2"/>
      </rPr>
      <t>K</t>
    </r>
    <r>
      <rPr>
        <sz val="10"/>
        <color theme="1"/>
        <rFont val="Arial"/>
        <family val="2"/>
      </rPr>
      <t>I.5.c</t>
    </r>
  </si>
  <si>
    <r>
      <t xml:space="preserve">plant bei </t>
    </r>
    <r>
      <rPr>
        <sz val="10"/>
        <rFont val="Arial"/>
        <family val="2"/>
      </rPr>
      <t>Kommunikationsbarrieren</t>
    </r>
    <r>
      <rPr>
        <sz val="10"/>
        <color theme="1"/>
        <rFont val="Arial"/>
        <family val="2"/>
      </rPr>
      <t xml:space="preserve"> </t>
    </r>
    <r>
      <rPr>
        <b/>
        <sz val="10"/>
        <color theme="1"/>
        <rFont val="Arial"/>
        <family val="2"/>
      </rPr>
      <t>durchdacht</t>
    </r>
    <r>
      <rPr>
        <sz val="10"/>
        <color theme="1"/>
        <rFont val="Arial"/>
        <family val="2"/>
      </rPr>
      <t xml:space="preserve"> unterstützende u. kompensierende Maßnahmen zur Kommunikationsgestaltung.</t>
    </r>
  </si>
  <si>
    <r>
      <rPr>
        <sz val="10"/>
        <color rgb="FFBCCDEB"/>
        <rFont val="Arial"/>
        <family val="2"/>
      </rPr>
      <t>K</t>
    </r>
    <r>
      <rPr>
        <sz val="10"/>
        <color theme="1"/>
        <rFont val="Arial"/>
        <family val="2"/>
      </rPr>
      <t xml:space="preserve">I.1.d, </t>
    </r>
    <r>
      <rPr>
        <sz val="10"/>
        <color rgb="FFBCCDEB"/>
        <rFont val="Arial"/>
        <family val="2"/>
      </rPr>
      <t>K</t>
    </r>
    <r>
      <rPr>
        <sz val="10"/>
        <color theme="1"/>
        <rFont val="Arial"/>
        <family val="2"/>
      </rPr>
      <t xml:space="preserve">I.1.c, </t>
    </r>
    <r>
      <rPr>
        <sz val="10"/>
        <color rgb="FFBCCDEB"/>
        <rFont val="Arial"/>
        <family val="2"/>
      </rPr>
      <t>K</t>
    </r>
    <r>
      <rPr>
        <sz val="10"/>
        <color theme="1"/>
        <rFont val="Arial"/>
        <family val="2"/>
      </rPr>
      <t xml:space="preserve">I.2.a, </t>
    </r>
    <r>
      <rPr>
        <sz val="10"/>
        <color rgb="FFBCCDEB"/>
        <rFont val="Arial"/>
        <family val="2"/>
      </rPr>
      <t>K</t>
    </r>
    <r>
      <rPr>
        <sz val="10"/>
        <color theme="1"/>
        <rFont val="Arial"/>
        <family val="2"/>
      </rPr>
      <t>I.5.a</t>
    </r>
  </si>
  <si>
    <r>
      <rPr>
        <sz val="10"/>
        <color rgb="FFBCCDEB"/>
        <rFont val="Arial"/>
        <family val="2"/>
      </rPr>
      <t>K</t>
    </r>
    <r>
      <rPr>
        <sz val="10"/>
        <color theme="1"/>
        <rFont val="Arial"/>
        <family val="2"/>
      </rPr>
      <t xml:space="preserve">I.1.a, </t>
    </r>
    <r>
      <rPr>
        <sz val="10"/>
        <color rgb="FFBCCDEB"/>
        <rFont val="Arial"/>
        <family val="2"/>
      </rPr>
      <t>K</t>
    </r>
    <r>
      <rPr>
        <sz val="10"/>
        <color theme="1"/>
        <rFont val="Arial"/>
        <family val="2"/>
      </rPr>
      <t>I.1.c</t>
    </r>
  </si>
  <si>
    <r>
      <rPr>
        <sz val="10"/>
        <color rgb="FFBCCDEB"/>
        <rFont val="Arial"/>
        <family val="2"/>
      </rPr>
      <t>K</t>
    </r>
    <r>
      <rPr>
        <sz val="10"/>
        <color theme="1"/>
        <rFont val="Arial"/>
        <family val="2"/>
      </rPr>
      <t xml:space="preserve">I.1.e, </t>
    </r>
    <r>
      <rPr>
        <sz val="10"/>
        <color rgb="FFBCCDEB"/>
        <rFont val="Arial"/>
        <family val="2"/>
      </rPr>
      <t>K</t>
    </r>
    <r>
      <rPr>
        <sz val="10"/>
        <color theme="1"/>
        <rFont val="Arial"/>
        <family val="2"/>
      </rPr>
      <t xml:space="preserve">I.1.g, </t>
    </r>
    <r>
      <rPr>
        <sz val="10"/>
        <color rgb="FFBCCDEB"/>
        <rFont val="Arial"/>
        <family val="2"/>
      </rPr>
      <t>K</t>
    </r>
    <r>
      <rPr>
        <sz val="10"/>
        <color theme="1"/>
        <rFont val="Arial"/>
        <family val="2"/>
      </rPr>
      <t xml:space="preserve">I.5.b, </t>
    </r>
    <r>
      <rPr>
        <sz val="10"/>
        <color rgb="FFBCCDEB"/>
        <rFont val="Arial"/>
        <family val="2"/>
      </rPr>
      <t>K</t>
    </r>
    <r>
      <rPr>
        <sz val="10"/>
        <color theme="1"/>
        <rFont val="Arial"/>
        <family val="2"/>
      </rPr>
      <t>I.5.c</t>
    </r>
  </si>
  <si>
    <r>
      <rPr>
        <sz val="10"/>
        <color rgb="FFBCCDEB"/>
        <rFont val="Arial"/>
        <family val="2"/>
      </rPr>
      <t>K</t>
    </r>
    <r>
      <rPr>
        <sz val="10"/>
        <color theme="1"/>
        <rFont val="Arial"/>
        <family val="2"/>
      </rPr>
      <t xml:space="preserve">I.1.d, </t>
    </r>
    <r>
      <rPr>
        <sz val="10"/>
        <color rgb="FFBCCDEB"/>
        <rFont val="Arial"/>
        <family val="2"/>
      </rPr>
      <t>K</t>
    </r>
    <r>
      <rPr>
        <sz val="10"/>
        <color theme="1"/>
        <rFont val="Arial"/>
        <family val="2"/>
      </rPr>
      <t>I.5.a</t>
    </r>
  </si>
  <si>
    <r>
      <rPr>
        <sz val="10"/>
        <color rgb="FFBCCDEB"/>
        <rFont val="Arial"/>
        <family val="2"/>
      </rPr>
      <t>K</t>
    </r>
    <r>
      <rPr>
        <sz val="10"/>
        <color theme="1"/>
        <rFont val="Arial"/>
        <family val="2"/>
      </rPr>
      <t xml:space="preserve">I.1.b, </t>
    </r>
    <r>
      <rPr>
        <sz val="10"/>
        <color rgb="FFBCCDEB"/>
        <rFont val="Arial"/>
        <family val="2"/>
      </rPr>
      <t>K</t>
    </r>
    <r>
      <rPr>
        <sz val="10"/>
        <color theme="1"/>
        <rFont val="Arial"/>
        <family val="2"/>
      </rPr>
      <t xml:space="preserve">I.1.c, </t>
    </r>
    <r>
      <rPr>
        <sz val="10"/>
        <color rgb="FFBCCDEB"/>
        <rFont val="Arial"/>
        <family val="2"/>
      </rPr>
      <t>K</t>
    </r>
    <r>
      <rPr>
        <sz val="10"/>
        <color theme="1"/>
        <rFont val="Arial"/>
        <family val="2"/>
      </rPr>
      <t>I.2.a</t>
    </r>
  </si>
  <si>
    <r>
      <rPr>
        <sz val="10"/>
        <color rgb="FFBCCDEB"/>
        <rFont val="Arial"/>
        <family val="2"/>
      </rPr>
      <t>K</t>
    </r>
    <r>
      <rPr>
        <sz val="10"/>
        <color theme="1"/>
        <rFont val="Arial"/>
        <family val="2"/>
      </rPr>
      <t xml:space="preserve">I.1.c, </t>
    </r>
    <r>
      <rPr>
        <sz val="10"/>
        <color rgb="FFBCCDEB"/>
        <rFont val="Arial"/>
        <family val="2"/>
      </rPr>
      <t>K</t>
    </r>
    <r>
      <rPr>
        <sz val="10"/>
        <color theme="1"/>
        <rFont val="Arial"/>
        <family val="2"/>
      </rPr>
      <t xml:space="preserve">I.1.d, </t>
    </r>
    <r>
      <rPr>
        <sz val="10"/>
        <color rgb="FFBCCDEB"/>
        <rFont val="Arial"/>
        <family val="2"/>
      </rPr>
      <t>K</t>
    </r>
    <r>
      <rPr>
        <sz val="10"/>
        <color theme="1"/>
        <rFont val="Arial"/>
        <family val="2"/>
      </rPr>
      <t xml:space="preserve">I.2.a, </t>
    </r>
    <r>
      <rPr>
        <sz val="10"/>
        <color rgb="FFBCCDEB"/>
        <rFont val="Arial"/>
        <family val="2"/>
      </rPr>
      <t>K</t>
    </r>
    <r>
      <rPr>
        <sz val="10"/>
        <color theme="1"/>
        <rFont val="Arial"/>
        <family val="2"/>
      </rPr>
      <t>I.5.a</t>
    </r>
  </si>
  <si>
    <r>
      <rPr>
        <sz val="10"/>
        <color rgb="FFBCCDEB"/>
        <rFont val="Arial"/>
        <family val="2"/>
      </rPr>
      <t>K</t>
    </r>
    <r>
      <rPr>
        <sz val="10"/>
        <color theme="1"/>
        <rFont val="Arial"/>
        <family val="2"/>
      </rPr>
      <t xml:space="preserve">I.2.a, </t>
    </r>
    <r>
      <rPr>
        <sz val="10"/>
        <color rgb="FFBCCDEB"/>
        <rFont val="Arial"/>
        <family val="2"/>
      </rPr>
      <t>K</t>
    </r>
    <r>
      <rPr>
        <sz val="10"/>
        <color theme="1"/>
        <rFont val="Arial"/>
        <family val="2"/>
      </rPr>
      <t xml:space="preserve">I.2.e, </t>
    </r>
    <r>
      <rPr>
        <sz val="10"/>
        <color rgb="FFBCCDEB"/>
        <rFont val="Arial"/>
        <family val="2"/>
      </rPr>
      <t>K</t>
    </r>
    <r>
      <rPr>
        <sz val="10"/>
        <color theme="1"/>
        <rFont val="Arial"/>
        <family val="2"/>
      </rPr>
      <t>I.5.c</t>
    </r>
  </si>
  <si>
    <r>
      <rPr>
        <sz val="10"/>
        <color rgb="FFBCCDEB"/>
        <rFont val="Arial"/>
        <family val="2"/>
      </rPr>
      <t>K</t>
    </r>
    <r>
      <rPr>
        <sz val="10"/>
        <color theme="1"/>
        <rFont val="Arial"/>
        <family val="2"/>
      </rPr>
      <t xml:space="preserve">I.2.a, </t>
    </r>
    <r>
      <rPr>
        <sz val="10"/>
        <color rgb="FFBCCDEB"/>
        <rFont val="Arial"/>
        <family val="2"/>
      </rPr>
      <t>K</t>
    </r>
    <r>
      <rPr>
        <sz val="10"/>
        <color theme="1"/>
        <rFont val="Arial"/>
        <family val="2"/>
      </rPr>
      <t xml:space="preserve">I.3.c, </t>
    </r>
    <r>
      <rPr>
        <sz val="10"/>
        <color rgb="FFBCCDEB"/>
        <rFont val="Arial"/>
        <family val="2"/>
      </rPr>
      <t>K</t>
    </r>
    <r>
      <rPr>
        <sz val="10"/>
        <color theme="1"/>
        <rFont val="Arial"/>
        <family val="2"/>
      </rPr>
      <t xml:space="preserve">I.1.a, </t>
    </r>
    <r>
      <rPr>
        <sz val="10"/>
        <color rgb="FFBCCDEB"/>
        <rFont val="Arial"/>
        <family val="2"/>
      </rPr>
      <t>K</t>
    </r>
    <r>
      <rPr>
        <sz val="10"/>
        <color theme="1"/>
        <rFont val="Arial"/>
        <family val="2"/>
      </rPr>
      <t xml:space="preserve">I.5.c, </t>
    </r>
    <r>
      <rPr>
        <sz val="10"/>
        <color rgb="FFBCCDEB"/>
        <rFont val="Arial"/>
        <family val="2"/>
      </rPr>
      <t>K</t>
    </r>
    <r>
      <rPr>
        <sz val="10"/>
        <color theme="1"/>
        <rFont val="Arial"/>
        <family val="2"/>
      </rPr>
      <t xml:space="preserve">II.1.e, </t>
    </r>
    <r>
      <rPr>
        <sz val="10"/>
        <color rgb="FFBCCDEB"/>
        <rFont val="Arial"/>
        <family val="2"/>
      </rPr>
      <t>K</t>
    </r>
    <r>
      <rPr>
        <sz val="10"/>
        <color theme="1"/>
        <rFont val="Arial"/>
        <family val="2"/>
      </rPr>
      <t>III.2.a</t>
    </r>
  </si>
  <si>
    <r>
      <rPr>
        <sz val="10"/>
        <color rgb="FFBCCDEB"/>
        <rFont val="Arial"/>
        <family val="2"/>
      </rPr>
      <t>K</t>
    </r>
    <r>
      <rPr>
        <sz val="10"/>
        <color theme="1"/>
        <rFont val="Arial"/>
        <family val="2"/>
      </rPr>
      <t>I.2.b</t>
    </r>
  </si>
  <si>
    <r>
      <t xml:space="preserve">führt die geplanten Maßnahmen in akuten und dauerhaften Pflegesituationen </t>
    </r>
    <r>
      <rPr>
        <b/>
        <sz val="10"/>
        <rFont val="Arial"/>
        <family val="2"/>
      </rPr>
      <t>fachlich korrekt</t>
    </r>
    <r>
      <rPr>
        <sz val="10"/>
        <rFont val="Arial"/>
        <family val="2"/>
      </rPr>
      <t xml:space="preserve"> durch.</t>
    </r>
  </si>
  <si>
    <r>
      <t xml:space="preserve">führt situativ erforderliche Maßnahmen in akuten und dauerhaften Pflegesituationen </t>
    </r>
    <r>
      <rPr>
        <b/>
        <sz val="10"/>
        <color theme="1"/>
        <rFont val="Arial"/>
        <family val="2"/>
      </rPr>
      <t>fachlich korrekt</t>
    </r>
    <r>
      <rPr>
        <sz val="10"/>
        <color theme="1"/>
        <rFont val="Arial"/>
        <family val="2"/>
      </rPr>
      <t xml:space="preserve"> durch.</t>
    </r>
  </si>
  <si>
    <r>
      <t xml:space="preserve">führt die Maßnahmen in </t>
    </r>
    <r>
      <rPr>
        <sz val="10"/>
        <rFont val="Arial"/>
        <family val="2"/>
      </rPr>
      <t>hoch belasteten und kritischen</t>
    </r>
    <r>
      <rPr>
        <sz val="10"/>
        <color theme="1"/>
        <rFont val="Arial"/>
        <family val="2"/>
      </rPr>
      <t xml:space="preserve"> Pflegesituationen (z.B. schwere chronische Erkrankungen, fortschreitende Demenz, Schmerzen) </t>
    </r>
    <r>
      <rPr>
        <b/>
        <sz val="10"/>
        <color theme="1"/>
        <rFont val="Arial"/>
        <family val="2"/>
      </rPr>
      <t>fachlich korrekt</t>
    </r>
    <r>
      <rPr>
        <sz val="10"/>
        <color theme="1"/>
        <rFont val="Arial"/>
        <family val="2"/>
      </rPr>
      <t xml:space="preserve"> durch.</t>
    </r>
  </si>
  <si>
    <r>
      <t xml:space="preserve">setzt </t>
    </r>
    <r>
      <rPr>
        <b/>
        <sz val="10"/>
        <rFont val="Arial"/>
        <family val="2"/>
      </rPr>
      <t>kontinuierlich</t>
    </r>
    <r>
      <rPr>
        <sz val="10"/>
        <rFont val="Arial"/>
        <family val="2"/>
      </rPr>
      <t xml:space="preserve"> die Maßnahmen zur Infektionsprävention im pflegerischen Handeln um (z.B. persönliche Schutzausrüstung, Händedesinfektion).</t>
    </r>
  </si>
  <si>
    <r>
      <t xml:space="preserve">berücksichtigt </t>
    </r>
    <r>
      <rPr>
        <b/>
        <sz val="10"/>
        <color theme="1"/>
        <rFont val="Arial"/>
        <family val="2"/>
      </rPr>
      <t>durchdacht</t>
    </r>
    <r>
      <rPr>
        <sz val="10"/>
        <color theme="1"/>
        <rFont val="Arial"/>
        <family val="2"/>
      </rPr>
      <t xml:space="preserve"> die zuvor mit den zu pflegenden Menschen/Bezugspersonen abgestimmten </t>
    </r>
    <r>
      <rPr>
        <sz val="10"/>
        <rFont val="Arial"/>
        <family val="2"/>
      </rPr>
      <t>Maßnahmen.</t>
    </r>
  </si>
  <si>
    <r>
      <t xml:space="preserve">reagiert in (sich abzeichnenden) Notfallsituationen/ </t>
    </r>
    <r>
      <rPr>
        <sz val="10"/>
        <rFont val="Arial"/>
        <family val="2"/>
      </rPr>
      <t>kritischen</t>
    </r>
    <r>
      <rPr>
        <sz val="10"/>
        <color theme="1"/>
        <rFont val="Arial"/>
        <family val="2"/>
      </rPr>
      <t xml:space="preserve"> Situationen </t>
    </r>
    <r>
      <rPr>
        <b/>
        <sz val="10"/>
        <color theme="1"/>
        <rFont val="Arial"/>
        <family val="2"/>
      </rPr>
      <t>situationsgerecht</t>
    </r>
    <r>
      <rPr>
        <sz val="10"/>
        <color theme="1"/>
        <rFont val="Arial"/>
        <family val="2"/>
      </rPr>
      <t>.</t>
    </r>
  </si>
  <si>
    <r>
      <t>balanciert</t>
    </r>
    <r>
      <rPr>
        <sz val="10"/>
        <color theme="1"/>
        <rFont val="Arial"/>
        <family val="2"/>
      </rPr>
      <t xml:space="preserve"> </t>
    </r>
    <r>
      <rPr>
        <b/>
        <sz val="10"/>
        <color theme="1"/>
        <rFont val="Arial"/>
        <family val="2"/>
      </rPr>
      <t>professionell</t>
    </r>
    <r>
      <rPr>
        <sz val="10"/>
        <color theme="1"/>
        <rFont val="Arial"/>
        <family val="2"/>
      </rPr>
      <t xml:space="preserve"> Nähe und Distanz aus.</t>
    </r>
  </si>
  <si>
    <r>
      <t xml:space="preserve">erkennt Kommunikationsbarrieren und setzt </t>
    </r>
    <r>
      <rPr>
        <b/>
        <sz val="10"/>
        <rFont val="Arial"/>
        <family val="2"/>
      </rPr>
      <t>situations- und adressatengerecht</t>
    </r>
    <r>
      <rPr>
        <sz val="10"/>
        <rFont val="Arial"/>
        <family val="2"/>
      </rPr>
      <t xml:space="preserve"> unterstützende Maßnahmen ein (z.B. Hilfsmittel wie Hörgeräte, Schreibmaterial, Bilder).</t>
    </r>
  </si>
  <si>
    <r>
      <t xml:space="preserve">begegnet den Bezugspersonen </t>
    </r>
    <r>
      <rPr>
        <b/>
        <sz val="10"/>
        <rFont val="Arial"/>
        <family val="2"/>
      </rPr>
      <t>einfühlsam</t>
    </r>
    <r>
      <rPr>
        <sz val="10"/>
        <rFont val="Arial"/>
        <family val="2"/>
      </rPr>
      <t xml:space="preserve"> und </t>
    </r>
    <r>
      <rPr>
        <b/>
        <sz val="10"/>
        <rFont val="Arial"/>
        <family val="2"/>
      </rPr>
      <t>adressatengerecht.</t>
    </r>
  </si>
  <si>
    <t>begegnet den zu pflegenden Menschen:</t>
  </si>
  <si>
    <r>
      <t>interagiert mit den zu pflegenden Menschen und berücksichtigt</t>
    </r>
    <r>
      <rPr>
        <sz val="10"/>
        <color theme="1"/>
        <rFont val="Arial"/>
        <family val="2"/>
      </rPr>
      <t xml:space="preserve">... </t>
    </r>
  </si>
  <si>
    <t>Verständigungsorientierte Kommunikations- und Beziehungsgestaltung</t>
  </si>
  <si>
    <r>
      <t xml:space="preserve">berät zu pflegende Menschen </t>
    </r>
    <r>
      <rPr>
        <b/>
        <sz val="10"/>
        <rFont val="Arial"/>
        <family val="2"/>
      </rPr>
      <t>adressatengerecht</t>
    </r>
    <r>
      <rPr>
        <b/>
        <sz val="10"/>
        <color theme="1"/>
        <rFont val="Arial"/>
        <family val="2"/>
      </rPr>
      <t xml:space="preserve"> </t>
    </r>
    <r>
      <rPr>
        <sz val="10"/>
        <color theme="1"/>
        <rFont val="Arial"/>
        <family val="2"/>
      </rPr>
      <t>auf der Basis des ermittelten Beratungsbedarfs (z.B. Schmerz-/Wundmanagement, Ernährungsberatung, Atemtherapie, Entspannungsthechniken).</t>
    </r>
    <r>
      <rPr>
        <strike/>
        <sz val="10"/>
        <color theme="1"/>
        <rFont val="Arial"/>
        <family val="2"/>
      </rPr>
      <t/>
    </r>
  </si>
  <si>
    <r>
      <t xml:space="preserve">berät Bezugspersonen </t>
    </r>
    <r>
      <rPr>
        <b/>
        <sz val="10"/>
        <rFont val="Arial"/>
        <family val="2"/>
      </rPr>
      <t>adressatengerecht</t>
    </r>
    <r>
      <rPr>
        <sz val="10"/>
        <color theme="1"/>
        <rFont val="Arial"/>
        <family val="2"/>
      </rPr>
      <t xml:space="preserve"> auf der Basis des ermittelten Beratungsbedarfs (z.B. Schmerz-/Wundmanagement, Ernährungsberatung, Atemtherapie, Entspannungsthechniken).</t>
    </r>
    <r>
      <rPr>
        <b/>
        <strike/>
        <sz val="10"/>
        <color theme="1"/>
        <rFont val="Arial"/>
        <family val="2"/>
      </rPr>
      <t/>
    </r>
  </si>
  <si>
    <r>
      <t xml:space="preserve">stimmt </t>
    </r>
    <r>
      <rPr>
        <b/>
        <sz val="10"/>
        <rFont val="Arial"/>
        <family val="2"/>
      </rPr>
      <t>professionell</t>
    </r>
    <r>
      <rPr>
        <sz val="10"/>
        <rFont val="Arial"/>
        <family val="2"/>
      </rPr>
      <t xml:space="preserve"> das Pflegehandeln im Pflegeteam und/oder interprofessionellen Team (z.B. Medizin, Therapie) ab.</t>
    </r>
  </si>
  <si>
    <r>
      <t xml:space="preserve">koordiniert </t>
    </r>
    <r>
      <rPr>
        <b/>
        <sz val="10"/>
        <rFont val="Arial"/>
        <family val="2"/>
      </rPr>
      <t>zielgerichtet</t>
    </r>
    <r>
      <rPr>
        <sz val="10"/>
        <rFont val="Arial"/>
        <family val="2"/>
      </rPr>
      <t xml:space="preserve"> am Prozess beteiligte Personen des Pflege- und/oder interprofessionellen Teams und berufsübergreifenden Systems (z.B. Sozialdienst) unter Berücksichtigung der verschiedenen Versorgungskontexte (z.B. ambulant/stationär).</t>
    </r>
  </si>
  <si>
    <r>
      <t xml:space="preserve">koordiniert </t>
    </r>
    <r>
      <rPr>
        <b/>
        <sz val="10"/>
        <rFont val="Arial"/>
        <family val="2"/>
      </rPr>
      <t>zielgerichtet</t>
    </r>
    <r>
      <rPr>
        <sz val="10"/>
        <rFont val="Arial"/>
        <family val="2"/>
      </rPr>
      <t xml:space="preserve"> am Prozess beteiligte Personen des familiären Systems, des Netzwerkes (z.B. Angehörige, Bezugspersonen, Bekannte, Nachbar/-innen) und des professionellen Pflegesystems.</t>
    </r>
  </si>
  <si>
    <r>
      <t xml:space="preserve">bezieht </t>
    </r>
    <r>
      <rPr>
        <b/>
        <sz val="10"/>
        <rFont val="Arial"/>
        <family val="2"/>
      </rPr>
      <t>situationsgerecht</t>
    </r>
    <r>
      <rPr>
        <sz val="10"/>
        <rFont val="Arial"/>
        <family val="2"/>
      </rPr>
      <t xml:space="preserve"> andere Akteure (z.B. Teammitglieder, Assistenzberufe) in die (lebensweltorientierte) Versorgung ein und leitet diese an.</t>
    </r>
  </si>
  <si>
    <r>
      <t>führt eine Übergabe an die Kolleg:innen</t>
    </r>
    <r>
      <rPr>
        <sz val="10"/>
        <color theme="1"/>
        <rFont val="Arial"/>
        <family val="2"/>
      </rPr>
      <t xml:space="preserve"> </t>
    </r>
    <r>
      <rPr>
        <b/>
        <sz val="10"/>
        <color theme="1"/>
        <rFont val="Arial"/>
        <family val="2"/>
      </rPr>
      <t>zielgerichtet</t>
    </r>
    <r>
      <rPr>
        <sz val="10"/>
        <color theme="1"/>
        <rFont val="Arial"/>
        <family val="2"/>
      </rPr>
      <t xml:space="preserve"> durch.</t>
    </r>
  </si>
  <si>
    <r>
      <rPr>
        <sz val="10"/>
        <color rgb="FFBCCDEB"/>
        <rFont val="Arial"/>
        <family val="2"/>
      </rPr>
      <t>K</t>
    </r>
    <r>
      <rPr>
        <sz val="10"/>
        <color theme="1"/>
        <rFont val="Arial"/>
        <family val="2"/>
      </rPr>
      <t xml:space="preserve">I.5.b, </t>
    </r>
    <r>
      <rPr>
        <sz val="10"/>
        <color rgb="FFBCCDEB"/>
        <rFont val="Arial"/>
        <family val="2"/>
      </rPr>
      <t>K</t>
    </r>
    <r>
      <rPr>
        <sz val="10"/>
        <color theme="1"/>
        <rFont val="Arial"/>
        <family val="2"/>
      </rPr>
      <t xml:space="preserve">I.5.d, </t>
    </r>
    <r>
      <rPr>
        <sz val="10"/>
        <color rgb="FFBCCDEB"/>
        <rFont val="Arial"/>
        <family val="2"/>
      </rPr>
      <t>K</t>
    </r>
    <r>
      <rPr>
        <sz val="10"/>
        <rFont val="Arial"/>
        <family val="2"/>
      </rPr>
      <t xml:space="preserve">III.1.a, </t>
    </r>
    <r>
      <rPr>
        <sz val="10"/>
        <color rgb="FFBCCDEB"/>
        <rFont val="Arial"/>
        <family val="2"/>
      </rPr>
      <t>K</t>
    </r>
    <r>
      <rPr>
        <sz val="10"/>
        <rFont val="Arial"/>
        <family val="2"/>
      </rPr>
      <t>III.1</t>
    </r>
    <r>
      <rPr>
        <sz val="10"/>
        <color theme="1"/>
        <rFont val="Arial"/>
        <family val="2"/>
      </rPr>
      <t>.b</t>
    </r>
  </si>
  <si>
    <r>
      <rPr>
        <sz val="10"/>
        <color rgb="FFBCCDEB"/>
        <rFont val="Arial"/>
        <family val="2"/>
      </rPr>
      <t>K</t>
    </r>
    <r>
      <rPr>
        <sz val="10"/>
        <color theme="1"/>
        <rFont val="Arial"/>
        <family val="2"/>
      </rPr>
      <t xml:space="preserve">IV.1.d, </t>
    </r>
    <r>
      <rPr>
        <sz val="10"/>
        <color rgb="FFBCCDEB"/>
        <rFont val="Arial"/>
        <family val="2"/>
      </rPr>
      <t>K</t>
    </r>
    <r>
      <rPr>
        <sz val="10"/>
        <color theme="1"/>
        <rFont val="Arial"/>
        <family val="2"/>
      </rPr>
      <t>IV.2.a</t>
    </r>
  </si>
  <si>
    <r>
      <rPr>
        <sz val="10"/>
        <color rgb="FFBCCDEB"/>
        <rFont val="Arial"/>
        <family val="2"/>
      </rPr>
      <t>K</t>
    </r>
    <r>
      <rPr>
        <sz val="10"/>
        <color theme="1"/>
        <rFont val="Arial"/>
        <family val="2"/>
      </rPr>
      <t xml:space="preserve">I.1.h, </t>
    </r>
    <r>
      <rPr>
        <sz val="10"/>
        <color rgb="FFBCCDEB"/>
        <rFont val="Arial"/>
        <family val="2"/>
      </rPr>
      <t>K</t>
    </r>
    <r>
      <rPr>
        <sz val="10"/>
        <color theme="1"/>
        <rFont val="Arial"/>
        <family val="2"/>
      </rPr>
      <t>IV.1.c</t>
    </r>
  </si>
  <si>
    <t>…ökonomische und ökologische Aspekte (z.B. Entsorgungsmanagement, Umgang mit Materialien, keine Verschwendung von Ressourcen).</t>
  </si>
  <si>
    <t>…spezifische institutionelle Erfordernisse und Gegebenheiten (z.B. Materialien, Räumlichkeiten, Zeitmanagement, Einsatz-/Routenplanung, Pflegesysteme).</t>
  </si>
  <si>
    <r>
      <rPr>
        <sz val="10"/>
        <color rgb="FFBCCDEB"/>
        <rFont val="Arial"/>
        <family val="2"/>
      </rPr>
      <t>K</t>
    </r>
    <r>
      <rPr>
        <sz val="10"/>
        <color theme="1"/>
        <rFont val="Arial"/>
        <family val="2"/>
      </rPr>
      <t xml:space="preserve">IV.1.a, </t>
    </r>
    <r>
      <rPr>
        <sz val="10"/>
        <color rgb="FFBCCDEB"/>
        <rFont val="Arial"/>
        <family val="2"/>
      </rPr>
      <t>K</t>
    </r>
    <r>
      <rPr>
        <sz val="10"/>
        <color theme="1"/>
        <rFont val="Arial"/>
        <family val="2"/>
      </rPr>
      <t>IV.1.b</t>
    </r>
  </si>
  <si>
    <r>
      <t xml:space="preserve">reflektiert </t>
    </r>
    <r>
      <rPr>
        <b/>
        <sz val="10"/>
        <color theme="1"/>
        <rFont val="Arial"/>
        <family val="2"/>
      </rPr>
      <t>differenziert</t>
    </r>
    <r>
      <rPr>
        <sz val="10"/>
        <color theme="1"/>
        <rFont val="Arial"/>
        <family val="2"/>
      </rPr>
      <t xml:space="preserve"> (anhand </t>
    </r>
    <r>
      <rPr>
        <sz val="10"/>
        <color theme="1"/>
        <rFont val="Arial"/>
        <family val="2"/>
      </rPr>
      <t>ausgewählter) Situationen bestehende oder sich abzeichnende Konflikte oder Konfliktpotenziale und leitet daraus Ansätze zur Konfliktlösung ab.</t>
    </r>
  </si>
  <si>
    <r>
      <t xml:space="preserve">reflektiert </t>
    </r>
    <r>
      <rPr>
        <b/>
        <sz val="10"/>
        <rFont val="Arial"/>
        <family val="2"/>
      </rPr>
      <t>differenziert</t>
    </r>
    <r>
      <rPr>
        <sz val="10"/>
        <rFont val="Arial"/>
        <family val="2"/>
      </rPr>
      <t xml:space="preserve"> eigene Stärken und Schwächen sowie mögliche Entwicklungschancen.</t>
    </r>
  </si>
  <si>
    <r>
      <t xml:space="preserve">reflektiert </t>
    </r>
    <r>
      <rPr>
        <b/>
        <sz val="10"/>
        <rFont val="Arial"/>
        <family val="2"/>
      </rPr>
      <t>zielgerichtet</t>
    </r>
    <r>
      <rPr>
        <sz val="10"/>
        <rFont val="Arial"/>
        <family val="2"/>
      </rPr>
      <t xml:space="preserve"> eigene Strategien zur persönlichen Gesunderhaltung (z. B. rückengerechtes Arbeiten, Stressabbau, Prüfungsvorbereitung, Supervision, kollegiale Beratung, Nutzung einrichtungsinterner gesundheitsbezogener Angebote)</t>
    </r>
  </si>
  <si>
    <r>
      <t xml:space="preserve">reflektiert </t>
    </r>
    <r>
      <rPr>
        <b/>
        <sz val="10"/>
        <color theme="1"/>
        <rFont val="Arial"/>
        <family val="2"/>
      </rPr>
      <t>zielgerichtet</t>
    </r>
    <r>
      <rPr>
        <sz val="10"/>
        <color theme="1"/>
        <rFont val="Arial"/>
        <family val="2"/>
      </rPr>
      <t xml:space="preserve"> </t>
    </r>
    <r>
      <rPr>
        <sz val="10"/>
        <color theme="1"/>
        <rFont val="Arial"/>
        <family val="2"/>
      </rPr>
      <t>die Pflegeprozessgestaltung und Prüfungsorganisation (z.B. Priorisierung, Ablauf, Zeitmanagement, Koordination).</t>
    </r>
  </si>
  <si>
    <t>Durchführung der            (Pflege-)Maßnahmen</t>
  </si>
  <si>
    <r>
      <t xml:space="preserve">reflektiert </t>
    </r>
    <r>
      <rPr>
        <b/>
        <sz val="10"/>
        <rFont val="Arial"/>
        <family val="2"/>
      </rPr>
      <t>nachvollziehbar</t>
    </r>
    <r>
      <rPr>
        <sz val="10"/>
        <rFont val="Arial"/>
        <family val="2"/>
      </rPr>
      <t xml:space="preserve"> die Zusammenarbeit mit den beteiligten Personen (z.B. Bezugspersonen, Pflegeteam, interprofessionelles Team).</t>
    </r>
  </si>
  <si>
    <r>
      <t xml:space="preserve">reflektiert </t>
    </r>
    <r>
      <rPr>
        <b/>
        <sz val="10"/>
        <rFont val="Arial"/>
        <family val="2"/>
      </rPr>
      <t>differenziert</t>
    </r>
    <r>
      <rPr>
        <sz val="10"/>
        <rFont val="Arial"/>
        <family val="2"/>
      </rPr>
      <t xml:space="preserve"> (anhand ausgewählter Situationen) Phänomene von Macht und Machtmissbrauch (z.B. Arbeiten/Aushandeln auf Augenhöhe, Beziehungsgestaltung unter Bewahrung von Autonomie und Selbstbestimmung).</t>
    </r>
  </si>
  <si>
    <r>
      <t xml:space="preserve">begründet das pflegerische Handeln </t>
    </r>
    <r>
      <rPr>
        <b/>
        <sz val="10"/>
        <rFont val="Arial"/>
        <family val="2"/>
      </rPr>
      <t>differenziert</t>
    </r>
    <r>
      <rPr>
        <sz val="10"/>
        <rFont val="Arial"/>
        <family val="2"/>
      </rPr>
      <t xml:space="preserve"> anhand ganzheitlicher gesundheitlicher Zusammenhänge (z.B. physisch, psychisch, psychosomatisch).</t>
    </r>
  </si>
  <si>
    <r>
      <t xml:space="preserve">begründet das pflegerische Handeln </t>
    </r>
    <r>
      <rPr>
        <b/>
        <sz val="10"/>
        <rFont val="Arial"/>
        <family val="2"/>
      </rPr>
      <t>durchdacht</t>
    </r>
    <r>
      <rPr>
        <sz val="10"/>
        <rFont val="Arial"/>
        <family val="2"/>
      </rPr>
      <t xml:space="preserve"> anhand von Beobachtungen und Einschätzungen während der Durchführung.</t>
    </r>
  </si>
  <si>
    <r>
      <t xml:space="preserve">begründet </t>
    </r>
    <r>
      <rPr>
        <b/>
        <sz val="10"/>
        <rFont val="Arial"/>
        <family val="2"/>
      </rPr>
      <t>differenziert</t>
    </r>
    <r>
      <rPr>
        <sz val="10"/>
        <rFont val="Arial"/>
        <family val="2"/>
      </rPr>
      <t xml:space="preserve"> die situativen Abweichungen von der ursprünglichen Planung.</t>
    </r>
  </si>
  <si>
    <t>Kommunikations- u. Beziehungsgestaltung</t>
  </si>
  <si>
    <r>
      <rPr>
        <sz val="10"/>
        <color rgb="FFBCCDEB"/>
        <rFont val="Arial"/>
        <family val="2"/>
      </rPr>
      <t>K</t>
    </r>
    <r>
      <rPr>
        <sz val="10"/>
        <color theme="1"/>
        <rFont val="Arial"/>
        <family val="2"/>
      </rPr>
      <t xml:space="preserve">V.2.b, </t>
    </r>
    <r>
      <rPr>
        <sz val="10"/>
        <color rgb="FFBCCDEB"/>
        <rFont val="Arial"/>
        <family val="2"/>
      </rPr>
      <t>K</t>
    </r>
    <r>
      <rPr>
        <sz val="10"/>
        <color theme="1"/>
        <rFont val="Arial"/>
        <family val="2"/>
      </rPr>
      <t>V.2.c</t>
    </r>
  </si>
  <si>
    <r>
      <rPr>
        <sz val="10"/>
        <color rgb="FFBCCDEB"/>
        <rFont val="Arial"/>
        <family val="2"/>
      </rPr>
      <t>K</t>
    </r>
    <r>
      <rPr>
        <sz val="10"/>
        <color theme="1"/>
        <rFont val="Arial"/>
        <family val="2"/>
      </rPr>
      <t>V.2.a</t>
    </r>
  </si>
  <si>
    <t>Erhebung des Pflegebedarfs</t>
  </si>
  <si>
    <r>
      <t xml:space="preserve">dokumentiert </t>
    </r>
    <r>
      <rPr>
        <b/>
        <sz val="10"/>
        <color theme="1"/>
        <rFont val="Arial"/>
        <family val="2"/>
      </rPr>
      <t>fachlich korrekt</t>
    </r>
    <r>
      <rPr>
        <sz val="10"/>
        <color theme="1"/>
        <rFont val="Arial"/>
        <family val="2"/>
      </rPr>
      <t xml:space="preserve"> die durchgeführten Maßnahmen und Besonderheiten.</t>
    </r>
  </si>
  <si>
    <r>
      <t>begründet</t>
    </r>
    <r>
      <rPr>
        <b/>
        <sz val="10"/>
        <rFont val="Arial"/>
        <family val="2"/>
      </rPr>
      <t xml:space="preserve"> differenziert</t>
    </r>
    <r>
      <rPr>
        <sz val="10"/>
        <rFont val="Arial"/>
        <family val="2"/>
      </rPr>
      <t xml:space="preserve"> den Pflegebedarf durch Vernetzung von medizinischen, sozialen, biografischen und familialen Informationen und Erkenntnissen.</t>
    </r>
  </si>
  <si>
    <r>
      <t>gestaltet selbstständig und</t>
    </r>
    <r>
      <rPr>
        <b/>
        <sz val="10"/>
        <color theme="1"/>
        <rFont val="Arial"/>
        <family val="2"/>
      </rPr>
      <t xml:space="preserve"> nachvollziehbar</t>
    </r>
    <r>
      <rPr>
        <sz val="10"/>
        <color theme="1"/>
        <rFont val="Arial"/>
        <family val="2"/>
      </rPr>
      <t xml:space="preserve"> die Fallvorstellung.</t>
    </r>
  </si>
  <si>
    <r>
      <t>…</t>
    </r>
    <r>
      <rPr>
        <b/>
        <sz val="10"/>
        <rFont val="Arial"/>
        <family val="2"/>
      </rPr>
      <t>adressatengerecht</t>
    </r>
    <r>
      <rPr>
        <sz val="10"/>
        <rFont val="Arial"/>
        <family val="2"/>
      </rPr>
      <t xml:space="preserve"> auf ihrer Verständigungsebene (z.B. leichte Sprache, kindgerechte Sprache, Muttersprache).</t>
    </r>
  </si>
  <si>
    <t>Person-zentriert</t>
  </si>
  <si>
    <r>
      <t xml:space="preserve">evaluiert </t>
    </r>
    <r>
      <rPr>
        <b/>
        <sz val="10"/>
        <color theme="1"/>
        <rFont val="Arial"/>
        <family val="2"/>
      </rPr>
      <t>durchdacht</t>
    </r>
    <r>
      <rPr>
        <sz val="10"/>
        <color theme="1"/>
        <rFont val="Arial"/>
        <family val="2"/>
      </rPr>
      <t xml:space="preserve"> gemeinsam mit dem Pflegeteam die Pflegeprozessentscheidungen.</t>
    </r>
  </si>
  <si>
    <r>
      <t xml:space="preserve">beschreibt </t>
    </r>
    <r>
      <rPr>
        <b/>
        <sz val="10"/>
        <color theme="1"/>
        <rFont val="Arial"/>
        <family val="2"/>
      </rPr>
      <t>nachvollziehbar</t>
    </r>
    <r>
      <rPr>
        <sz val="10"/>
        <color theme="1"/>
        <rFont val="Arial"/>
        <family val="2"/>
      </rPr>
      <t xml:space="preserve"> gemeinsame Absprachen mit den zu pflegenden Menschen (und den Bezugspersonen).</t>
    </r>
  </si>
  <si>
    <t>10.</t>
  </si>
  <si>
    <r>
      <t xml:space="preserve">erfasst zu Beginn </t>
    </r>
    <r>
      <rPr>
        <b/>
        <sz val="10"/>
        <color theme="1"/>
        <rFont val="Arial"/>
        <family val="2"/>
      </rPr>
      <t>situationsgerecht</t>
    </r>
    <r>
      <rPr>
        <sz val="10"/>
        <color theme="1"/>
        <rFont val="Arial"/>
        <family val="2"/>
      </rPr>
      <t xml:space="preserve"> das aktuelle Befinden und den Pflegebedarf und geht auf die individuellen Bedürfnisse ein. </t>
    </r>
  </si>
  <si>
    <r>
      <rPr>
        <sz val="10"/>
        <color rgb="FFBCCDEB"/>
        <rFont val="Arial"/>
        <family val="2"/>
      </rPr>
      <t>K</t>
    </r>
    <r>
      <rPr>
        <sz val="10"/>
        <rFont val="Arial"/>
        <family val="2"/>
      </rPr>
      <t>I.1.g,</t>
    </r>
    <r>
      <rPr>
        <sz val="10"/>
        <color rgb="FFBCCDEB"/>
        <rFont val="Arial"/>
        <family val="2"/>
      </rPr>
      <t xml:space="preserve"> K</t>
    </r>
    <r>
      <rPr>
        <sz val="10"/>
        <color theme="1"/>
        <rFont val="Arial"/>
        <family val="2"/>
      </rPr>
      <t xml:space="preserve">I.2.c, </t>
    </r>
    <r>
      <rPr>
        <sz val="10"/>
        <color rgb="FFBCCDEB"/>
        <rFont val="Arial"/>
        <family val="2"/>
      </rPr>
      <t>K</t>
    </r>
    <r>
      <rPr>
        <sz val="10"/>
        <color theme="1"/>
        <rFont val="Arial"/>
        <family val="2"/>
      </rPr>
      <t xml:space="preserve">I.3.b, </t>
    </r>
    <r>
      <rPr>
        <sz val="10"/>
        <color rgb="FFBCCDEB"/>
        <rFont val="Arial"/>
        <family val="2"/>
      </rPr>
      <t>K</t>
    </r>
    <r>
      <rPr>
        <sz val="10"/>
        <color theme="1"/>
        <rFont val="Arial"/>
        <family val="2"/>
      </rPr>
      <t>I.3.a</t>
    </r>
  </si>
  <si>
    <r>
      <rPr>
        <sz val="10"/>
        <color rgb="FFBCCDEB"/>
        <rFont val="Arial"/>
        <family val="2"/>
      </rPr>
      <t>K</t>
    </r>
    <r>
      <rPr>
        <sz val="10"/>
        <color theme="1"/>
        <rFont val="Arial"/>
        <family val="2"/>
      </rPr>
      <t xml:space="preserve">I.1.d, </t>
    </r>
    <r>
      <rPr>
        <sz val="10"/>
        <color rgb="FFBCCDEB"/>
        <rFont val="Arial"/>
        <family val="2"/>
      </rPr>
      <t>K</t>
    </r>
    <r>
      <rPr>
        <sz val="10"/>
        <color theme="1"/>
        <rFont val="Arial"/>
        <family val="2"/>
      </rPr>
      <t>II.2.a</t>
    </r>
  </si>
  <si>
    <r>
      <rPr>
        <sz val="10"/>
        <color rgb="FFBCCDEB"/>
        <rFont val="Arial"/>
        <family val="2"/>
      </rPr>
      <t>K</t>
    </r>
    <r>
      <rPr>
        <sz val="10"/>
        <color theme="1"/>
        <rFont val="Arial"/>
        <family val="2"/>
      </rPr>
      <t xml:space="preserve">V.2.a, </t>
    </r>
    <r>
      <rPr>
        <sz val="10"/>
        <color rgb="FFBCCDEB"/>
        <rFont val="Arial"/>
        <family val="2"/>
      </rPr>
      <t>K</t>
    </r>
    <r>
      <rPr>
        <sz val="10"/>
        <color theme="1"/>
        <rFont val="Arial"/>
        <family val="2"/>
      </rPr>
      <t>V.2.d</t>
    </r>
  </si>
  <si>
    <t xml:space="preserve">...die Sicherheit der zu pflegenden Menschen (z.B. Sturz- und Aspirationsgefahren erkennen, Umgang mit angeordneten freiheitsentziehenden Maßnahmen) </t>
  </si>
  <si>
    <r>
      <t xml:space="preserve">verwendet </t>
    </r>
    <r>
      <rPr>
        <b/>
        <sz val="10"/>
        <color theme="1"/>
        <rFont val="Arial"/>
        <family val="2"/>
      </rPr>
      <t>präzise</t>
    </r>
    <r>
      <rPr>
        <sz val="10"/>
        <color theme="1"/>
        <rFont val="Arial"/>
        <family val="2"/>
      </rPr>
      <t xml:space="preserve"> </t>
    </r>
    <r>
      <rPr>
        <sz val="10"/>
        <color theme="1"/>
        <rFont val="Arial"/>
        <family val="2"/>
      </rPr>
      <t>Fachsprache bei der Fallvorstellung.</t>
    </r>
  </si>
  <si>
    <r>
      <t xml:space="preserve">bereitet </t>
    </r>
    <r>
      <rPr>
        <b/>
        <sz val="10"/>
        <color theme="1"/>
        <rFont val="Arial"/>
        <family val="2"/>
      </rPr>
      <t>durchdacht</t>
    </r>
    <r>
      <rPr>
        <sz val="10"/>
        <color theme="1"/>
        <rFont val="Arial"/>
        <family val="2"/>
      </rPr>
      <t xml:space="preserve"> Materialien vor (ggf. im Vorfeld).</t>
    </r>
  </si>
  <si>
    <r>
      <t>…</t>
    </r>
    <r>
      <rPr>
        <b/>
        <sz val="10"/>
        <color theme="1"/>
        <rFont val="Arial"/>
        <family val="2"/>
      </rPr>
      <t>situationsgerecht</t>
    </r>
    <r>
      <rPr>
        <sz val="10"/>
        <color theme="1"/>
        <rFont val="Arial"/>
        <family val="2"/>
      </rPr>
      <t xml:space="preserve"> die gesundheitlichen Problemlagen, auch in instabilen Situationen.</t>
    </r>
  </si>
  <si>
    <r>
      <t xml:space="preserve">evaluiert </t>
    </r>
    <r>
      <rPr>
        <b/>
        <sz val="10"/>
        <color theme="1"/>
        <rFont val="Arial"/>
        <family val="2"/>
      </rPr>
      <t>situationsgerecht</t>
    </r>
    <r>
      <rPr>
        <sz val="10"/>
        <color theme="1"/>
        <rFont val="Arial"/>
        <family val="2"/>
      </rPr>
      <t xml:space="preserve"> gemeinsam mit den zu pflegenden Menschen die durchgeführten Pflegehandlungen.</t>
    </r>
  </si>
  <si>
    <r>
      <t xml:space="preserve">evaluiert </t>
    </r>
    <r>
      <rPr>
        <b/>
        <sz val="10"/>
        <color theme="1"/>
        <rFont val="Arial"/>
        <family val="2"/>
      </rPr>
      <t>zielgerichtet</t>
    </r>
    <r>
      <rPr>
        <sz val="10"/>
        <color theme="1"/>
        <rFont val="Arial"/>
        <family val="2"/>
      </rPr>
      <t xml:space="preserve"> in der Situation die durchgeführte Pflege.</t>
    </r>
  </si>
  <si>
    <r>
      <t xml:space="preserve">definiert </t>
    </r>
    <r>
      <rPr>
        <b/>
        <sz val="10"/>
        <color theme="1"/>
        <rFont val="Arial"/>
        <family val="2"/>
      </rPr>
      <t>situationsgerecht</t>
    </r>
    <r>
      <rPr>
        <sz val="10"/>
        <color theme="1"/>
        <rFont val="Arial"/>
        <family val="2"/>
      </rPr>
      <t xml:space="preserve"> neue Pflegeziele und/oder Handlungsalternativen.</t>
    </r>
  </si>
  <si>
    <r>
      <t xml:space="preserve">erläutert </t>
    </r>
    <r>
      <rPr>
        <b/>
        <sz val="10"/>
        <rFont val="Arial"/>
        <family val="2"/>
      </rPr>
      <t>fachlich korrekt</t>
    </r>
    <r>
      <rPr>
        <sz val="10"/>
        <rFont val="Arial"/>
        <family val="2"/>
      </rPr>
      <t xml:space="preserve"> Evaluationsmöglichkeiten der durchgeführten (Pflege-)Maßnahmen und Angebote zur Sicherung der Pflegequalität.</t>
    </r>
  </si>
  <si>
    <r>
      <t xml:space="preserve">begründet </t>
    </r>
    <r>
      <rPr>
        <b/>
        <sz val="10"/>
        <color theme="1"/>
        <rFont val="Arial"/>
        <family val="2"/>
      </rPr>
      <t>fachlich korrekt</t>
    </r>
    <r>
      <rPr>
        <sz val="10"/>
        <color theme="1"/>
        <rFont val="Arial"/>
        <family val="2"/>
      </rPr>
      <t xml:space="preserve"> die individuell geplanten Pflegemaßnahmen.</t>
    </r>
    <r>
      <rPr>
        <b/>
        <sz val="10"/>
        <color theme="1"/>
        <rFont val="Arial"/>
        <family val="2"/>
      </rPr>
      <t xml:space="preserve">
</t>
    </r>
  </si>
  <si>
    <r>
      <t xml:space="preserve">begründet </t>
    </r>
    <r>
      <rPr>
        <b/>
        <sz val="10"/>
        <color theme="1"/>
        <rFont val="Arial"/>
        <family val="2"/>
      </rPr>
      <t>fachlich korrekt</t>
    </r>
    <r>
      <rPr>
        <sz val="10"/>
        <color theme="1"/>
        <rFont val="Arial"/>
        <family val="2"/>
      </rPr>
      <t xml:space="preserve"> die gewählten Assessmentinstrumente und diagnostischen Verfahren.</t>
    </r>
  </si>
  <si>
    <r>
      <rPr>
        <sz val="10"/>
        <color rgb="FFBCCDEB"/>
        <rFont val="Arial"/>
        <family val="2"/>
      </rPr>
      <t>K</t>
    </r>
    <r>
      <rPr>
        <sz val="10"/>
        <color theme="1"/>
        <rFont val="Arial"/>
        <family val="2"/>
      </rPr>
      <t xml:space="preserve">I.1.g, </t>
    </r>
    <r>
      <rPr>
        <sz val="10"/>
        <color rgb="FFBCCDEB"/>
        <rFont val="Arial"/>
        <family val="2"/>
      </rPr>
      <t>K</t>
    </r>
    <r>
      <rPr>
        <sz val="10"/>
        <color theme="1"/>
        <rFont val="Arial"/>
        <family val="2"/>
      </rPr>
      <t xml:space="preserve">I.5.c, </t>
    </r>
    <r>
      <rPr>
        <sz val="10"/>
        <color rgb="FFBCCDEB"/>
        <rFont val="Arial"/>
        <family val="2"/>
      </rPr>
      <t>K</t>
    </r>
    <r>
      <rPr>
        <sz val="10"/>
        <color theme="1"/>
        <rFont val="Arial"/>
        <family val="2"/>
      </rPr>
      <t>I.6.b</t>
    </r>
  </si>
  <si>
    <r>
      <rPr>
        <sz val="10"/>
        <color rgb="FFBCCDEB"/>
        <rFont val="Arial"/>
        <family val="2"/>
      </rPr>
      <t>K</t>
    </r>
    <r>
      <rPr>
        <sz val="10"/>
        <color theme="1"/>
        <rFont val="Arial"/>
        <family val="2"/>
      </rPr>
      <t xml:space="preserve">I.5.d, </t>
    </r>
    <r>
      <rPr>
        <sz val="10"/>
        <color rgb="FFBCCDEB"/>
        <rFont val="Arial"/>
        <family val="2"/>
      </rPr>
      <t>K</t>
    </r>
    <r>
      <rPr>
        <sz val="10"/>
        <color theme="1"/>
        <rFont val="Arial"/>
        <family val="2"/>
      </rPr>
      <t xml:space="preserve">I.6.d, </t>
    </r>
    <r>
      <rPr>
        <sz val="10"/>
        <color rgb="FFBCCDEB"/>
        <rFont val="Arial"/>
        <family val="2"/>
      </rPr>
      <t>K</t>
    </r>
    <r>
      <rPr>
        <sz val="10"/>
        <color theme="1"/>
        <rFont val="Arial"/>
        <family val="2"/>
      </rPr>
      <t>III.3.d</t>
    </r>
  </si>
  <si>
    <r>
      <rPr>
        <sz val="10"/>
        <color rgb="FFBCCDEB"/>
        <rFont val="Arial"/>
        <family val="2"/>
      </rPr>
      <t>K</t>
    </r>
    <r>
      <rPr>
        <sz val="10"/>
        <color theme="1"/>
        <rFont val="Arial"/>
        <family val="2"/>
      </rPr>
      <t xml:space="preserve">I.1.f, </t>
    </r>
    <r>
      <rPr>
        <sz val="10"/>
        <color rgb="FFBCCDEB"/>
        <rFont val="Arial"/>
        <family val="2"/>
      </rPr>
      <t>K</t>
    </r>
    <r>
      <rPr>
        <sz val="10"/>
        <color theme="1"/>
        <rFont val="Arial"/>
        <family val="2"/>
      </rPr>
      <t>IV.1.d</t>
    </r>
  </si>
  <si>
    <r>
      <rPr>
        <sz val="10"/>
        <color rgb="FFBCCDEB"/>
        <rFont val="Arial"/>
        <family val="2"/>
      </rPr>
      <t>K</t>
    </r>
    <r>
      <rPr>
        <sz val="10"/>
        <color theme="1"/>
        <rFont val="Arial"/>
        <family val="2"/>
      </rPr>
      <t xml:space="preserve">I.1.c, </t>
    </r>
    <r>
      <rPr>
        <sz val="10"/>
        <color rgb="FFBCCDEB"/>
        <rFont val="Arial"/>
        <family val="2"/>
      </rPr>
      <t>K</t>
    </r>
    <r>
      <rPr>
        <sz val="10"/>
        <color theme="1"/>
        <rFont val="Arial"/>
        <family val="2"/>
      </rPr>
      <t xml:space="preserve">I.2.a, </t>
    </r>
    <r>
      <rPr>
        <sz val="10"/>
        <color rgb="FFBCCDEB"/>
        <rFont val="Arial"/>
        <family val="2"/>
      </rPr>
      <t>K</t>
    </r>
    <r>
      <rPr>
        <sz val="10"/>
        <color theme="1"/>
        <rFont val="Arial"/>
        <family val="2"/>
      </rPr>
      <t>IV.1.d</t>
    </r>
  </si>
  <si>
    <r>
      <rPr>
        <sz val="10"/>
        <color rgb="FFBCCDEB"/>
        <rFont val="Arial"/>
        <family val="2"/>
      </rPr>
      <t>K</t>
    </r>
    <r>
      <rPr>
        <sz val="10"/>
        <color theme="1"/>
        <rFont val="Arial"/>
        <family val="2"/>
      </rPr>
      <t xml:space="preserve">I.1.b, </t>
    </r>
    <r>
      <rPr>
        <sz val="10"/>
        <color rgb="FFBCCDEB"/>
        <rFont val="Arial"/>
        <family val="2"/>
      </rPr>
      <t>K</t>
    </r>
    <r>
      <rPr>
        <sz val="10"/>
        <color theme="1"/>
        <rFont val="Arial"/>
        <family val="2"/>
      </rPr>
      <t xml:space="preserve">I.1.d, </t>
    </r>
    <r>
      <rPr>
        <sz val="10"/>
        <color rgb="FFBCCDEB"/>
        <rFont val="Arial"/>
        <family val="2"/>
      </rPr>
      <t>K</t>
    </r>
    <r>
      <rPr>
        <sz val="10"/>
        <color theme="1"/>
        <rFont val="Arial"/>
        <family val="2"/>
      </rPr>
      <t xml:space="preserve">I.1.e, </t>
    </r>
    <r>
      <rPr>
        <sz val="10"/>
        <color rgb="FFBCCDEB"/>
        <rFont val="Arial"/>
        <family val="2"/>
      </rPr>
      <t>K</t>
    </r>
    <r>
      <rPr>
        <sz val="10"/>
        <color theme="1"/>
        <rFont val="Arial"/>
        <family val="2"/>
      </rPr>
      <t>I.2.a</t>
    </r>
  </si>
  <si>
    <r>
      <rPr>
        <sz val="10"/>
        <color rgb="FFBCCDEB"/>
        <rFont val="Arial"/>
        <family val="2"/>
      </rPr>
      <t>K</t>
    </r>
    <r>
      <rPr>
        <sz val="10"/>
        <color theme="1"/>
        <rFont val="Arial"/>
        <family val="2"/>
      </rPr>
      <t>I.1.d,</t>
    </r>
    <r>
      <rPr>
        <sz val="10"/>
        <color rgb="FFBCCDEB"/>
        <rFont val="Arial"/>
        <family val="2"/>
      </rPr>
      <t>K</t>
    </r>
    <r>
      <rPr>
        <sz val="10"/>
        <color theme="1"/>
        <rFont val="Arial"/>
        <family val="2"/>
      </rPr>
      <t>I.2.a</t>
    </r>
  </si>
  <si>
    <r>
      <rPr>
        <sz val="10"/>
        <color rgb="FFBCCDEB"/>
        <rFont val="Arial"/>
        <family val="2"/>
      </rPr>
      <t>K</t>
    </r>
    <r>
      <rPr>
        <sz val="10"/>
        <color theme="1"/>
        <rFont val="Arial"/>
        <family val="2"/>
      </rPr>
      <t xml:space="preserve">III.3.f, </t>
    </r>
    <r>
      <rPr>
        <sz val="10"/>
        <color rgb="FFBCCDEB"/>
        <rFont val="Arial"/>
        <family val="2"/>
      </rPr>
      <t>K</t>
    </r>
    <r>
      <rPr>
        <sz val="10"/>
        <color theme="1"/>
        <rFont val="Arial"/>
        <family val="2"/>
      </rPr>
      <t>IV.1.c</t>
    </r>
  </si>
  <si>
    <r>
      <t xml:space="preserve">nutzt </t>
    </r>
    <r>
      <rPr>
        <b/>
        <sz val="10"/>
        <color theme="1"/>
        <rFont val="Arial"/>
        <family val="2"/>
      </rPr>
      <t>durchdacht</t>
    </r>
    <r>
      <rPr>
        <sz val="10"/>
        <color theme="1"/>
        <rFont val="Arial"/>
        <family val="2"/>
      </rPr>
      <t xml:space="preserve"> relevante Assessmentinstrumente für die Erhebung des Pflegebedarfs/der Pflegediagnosen (z.B. Wund-, Sturz-, Ernährungsassessment).</t>
    </r>
  </si>
  <si>
    <r>
      <t xml:space="preserve">begründet die Planung der Pflege durch </t>
    </r>
    <r>
      <rPr>
        <b/>
        <sz val="10"/>
        <rFont val="Arial"/>
        <family val="2"/>
      </rPr>
      <t>person-zentrierte</t>
    </r>
    <r>
      <rPr>
        <sz val="10"/>
        <rFont val="Arial"/>
        <family val="2"/>
      </rPr>
      <t xml:space="preserve"> Absprachen mit den zu pflegenden Menschen (und den Bezugspersonen).</t>
    </r>
  </si>
  <si>
    <r>
      <t xml:space="preserve">gestaltet die Pflegeplanung </t>
    </r>
    <r>
      <rPr>
        <b/>
        <sz val="10"/>
        <rFont val="Arial"/>
        <family val="2"/>
      </rPr>
      <t>person-zentriert</t>
    </r>
    <r>
      <rPr>
        <sz val="10"/>
        <rFont val="Arial"/>
        <family val="2"/>
      </rPr>
      <t xml:space="preserve"> und bezieht ggf. Bezugspersonen mit ein.</t>
    </r>
  </si>
  <si>
    <t>Durchführung der (Pflege-)Maßnahmen</t>
  </si>
  <si>
    <r>
      <t xml:space="preserve">stimmt </t>
    </r>
    <r>
      <rPr>
        <b/>
        <sz val="10"/>
        <color theme="1"/>
        <rFont val="Arial"/>
        <family val="2"/>
      </rPr>
      <t>person-zentriert</t>
    </r>
    <r>
      <rPr>
        <sz val="10"/>
        <color theme="1"/>
        <rFont val="Arial"/>
        <family val="2"/>
      </rPr>
      <t xml:space="preserve"> mit den zu pflegenden Menschen  die Maßnahmen gemeinsam ab.</t>
    </r>
  </si>
  <si>
    <r>
      <t xml:space="preserve">bezieht zu pflegende Menschen und Bezugspersonen </t>
    </r>
    <r>
      <rPr>
        <b/>
        <sz val="10"/>
        <color theme="1"/>
        <rFont val="Arial"/>
        <family val="2"/>
      </rPr>
      <t>person-zentriert</t>
    </r>
    <r>
      <rPr>
        <sz val="10"/>
        <color theme="1"/>
        <rFont val="Arial"/>
        <family val="2"/>
      </rPr>
      <t xml:space="preserve"> in die Entscheidungsfindung ein und achtet dabei die Autonomie.</t>
    </r>
  </si>
  <si>
    <r>
      <t>…</t>
    </r>
    <r>
      <rPr>
        <b/>
        <sz val="10"/>
        <rFont val="Arial"/>
        <family val="2"/>
      </rPr>
      <t xml:space="preserve">person-zentriert </t>
    </r>
    <r>
      <rPr>
        <sz val="10"/>
        <rFont val="Arial"/>
        <family val="2"/>
      </rPr>
      <t>den kulturellen, religiösen und sozialen Hintergrund.</t>
    </r>
  </si>
  <si>
    <r>
      <t xml:space="preserve">reflektiert </t>
    </r>
    <r>
      <rPr>
        <b/>
        <sz val="10"/>
        <rFont val="Arial"/>
        <family val="2"/>
      </rPr>
      <t>durchdacht</t>
    </r>
    <r>
      <rPr>
        <sz val="10"/>
        <rFont val="Arial"/>
        <family val="2"/>
      </rPr>
      <t xml:space="preserve"> Potenziale und Herausforderungen von (technischen und/oder digitalen) Hilfsmitteln.</t>
    </r>
  </si>
  <si>
    <r>
      <t xml:space="preserve">führt Schulungen mit zu pflegenden Menschen im Einzelsetting/Gruppensetting </t>
    </r>
    <r>
      <rPr>
        <b/>
        <sz val="10"/>
        <color theme="1"/>
        <rFont val="Arial"/>
        <family val="2"/>
      </rPr>
      <t>fachlich korrekt</t>
    </r>
    <r>
      <rPr>
        <sz val="10"/>
        <color theme="1"/>
        <rFont val="Arial"/>
        <family val="2"/>
      </rPr>
      <t xml:space="preserve"> durch.</t>
    </r>
  </si>
  <si>
    <t>Bewertungsinstrument KoprA - Kompetenzbereiche Anlage 2 PflAPrV</t>
  </si>
  <si>
    <r>
      <t xml:space="preserve">unterstützt die zu pflegenden Menschen </t>
    </r>
    <r>
      <rPr>
        <b/>
        <sz val="10"/>
        <color theme="1"/>
        <rFont val="Arial"/>
        <family val="2"/>
      </rPr>
      <t>p</t>
    </r>
    <r>
      <rPr>
        <b/>
        <sz val="10"/>
        <rFont val="Arial"/>
        <family val="2"/>
      </rPr>
      <t>erson-zentriert</t>
    </r>
    <r>
      <rPr>
        <b/>
        <sz val="10"/>
        <color rgb="FFFF0000"/>
        <rFont val="Arial"/>
        <family val="2"/>
      </rPr>
      <t xml:space="preserve"> </t>
    </r>
    <r>
      <rPr>
        <sz val="10"/>
        <color theme="1"/>
        <rFont val="Arial"/>
        <family val="2"/>
      </rPr>
      <t>bei den Alltagsaktivitäten unter Berücksichtigung der Einflussfaktoren (z.B. Ressourcen, Defizite, Entwicklungsstand, Lebenssituation).</t>
    </r>
  </si>
  <si>
    <r>
      <rPr>
        <sz val="10"/>
        <color rgb="FFBCCDEB"/>
        <rFont val="Arial"/>
        <family val="2"/>
      </rPr>
      <t>K</t>
    </r>
    <r>
      <rPr>
        <sz val="10"/>
        <color theme="1"/>
        <rFont val="Arial"/>
        <family val="2"/>
      </rPr>
      <t xml:space="preserve">I.2.a, </t>
    </r>
    <r>
      <rPr>
        <sz val="10"/>
        <color rgb="FFBCCDEB"/>
        <rFont val="Arial"/>
        <family val="2"/>
      </rPr>
      <t>K</t>
    </r>
    <r>
      <rPr>
        <sz val="10"/>
        <color theme="1"/>
        <rFont val="Arial"/>
        <family val="2"/>
      </rPr>
      <t xml:space="preserve">I.5.c, </t>
    </r>
    <r>
      <rPr>
        <sz val="10"/>
        <color rgb="FFBCCDEB"/>
        <rFont val="Arial"/>
        <family val="2"/>
      </rPr>
      <t>K</t>
    </r>
    <r>
      <rPr>
        <sz val="10"/>
        <color theme="1"/>
        <rFont val="Arial"/>
        <family val="2"/>
      </rPr>
      <t xml:space="preserve">I.6.e, </t>
    </r>
    <r>
      <rPr>
        <sz val="10"/>
        <color rgb="FFBCCDEB"/>
        <rFont val="Arial"/>
        <family val="2"/>
      </rPr>
      <t>K</t>
    </r>
    <r>
      <rPr>
        <sz val="10"/>
        <color theme="1"/>
        <rFont val="Arial"/>
        <family val="2"/>
      </rPr>
      <t xml:space="preserve">II.1.c, </t>
    </r>
    <r>
      <rPr>
        <sz val="10"/>
        <color rgb="FFBCCDEB"/>
        <rFont val="Arial"/>
        <family val="2"/>
      </rPr>
      <t>K</t>
    </r>
    <r>
      <rPr>
        <sz val="10"/>
        <color theme="1"/>
        <rFont val="Arial"/>
        <family val="2"/>
      </rPr>
      <t>II.1.e</t>
    </r>
  </si>
  <si>
    <r>
      <t xml:space="preserve">berücksichtigt </t>
    </r>
    <r>
      <rPr>
        <b/>
        <sz val="10"/>
        <color theme="1"/>
        <rFont val="Arial"/>
        <family val="2"/>
      </rPr>
      <t>durchdacht</t>
    </r>
    <r>
      <rPr>
        <sz val="10"/>
        <color theme="1"/>
        <rFont val="Arial"/>
        <family val="2"/>
      </rPr>
      <t xml:space="preserve"> bei der Planung von Maßnahmen relevante Hygienestandards.</t>
    </r>
  </si>
  <si>
    <r>
      <t xml:space="preserve">beschreibt </t>
    </r>
    <r>
      <rPr>
        <b/>
        <sz val="10"/>
        <color theme="1"/>
        <rFont val="Arial"/>
        <family val="2"/>
      </rPr>
      <t>nachvollziehbar</t>
    </r>
    <r>
      <rPr>
        <sz val="10"/>
        <color theme="1"/>
        <rFont val="Arial"/>
        <family val="2"/>
      </rPr>
      <t xml:space="preserve"> den Pflegebedarf der zu pflegenden Menschen.    </t>
    </r>
  </si>
  <si>
    <r>
      <t xml:space="preserve">verbalisiert </t>
    </r>
    <r>
      <rPr>
        <b/>
        <sz val="10"/>
        <color theme="1"/>
        <rFont val="Arial"/>
        <family val="2"/>
      </rPr>
      <t xml:space="preserve">durchdacht </t>
    </r>
    <r>
      <rPr>
        <sz val="10"/>
        <color theme="1"/>
        <rFont val="Arial"/>
        <family val="2"/>
      </rPr>
      <t>den eingeschätzten Pflegebedarf und/oder weitere pflegerelevante Aspekte.</t>
    </r>
  </si>
  <si>
    <t>Pflegeplan</t>
  </si>
  <si>
    <t>Übersicht PflAPrV-Kompetenzen</t>
  </si>
  <si>
    <t>Übersicht TEMA-Kompetenzen</t>
  </si>
  <si>
    <r>
      <t xml:space="preserve">reflektiert </t>
    </r>
    <r>
      <rPr>
        <b/>
        <sz val="10"/>
        <color theme="1"/>
        <rFont val="Arial"/>
        <family val="2"/>
      </rPr>
      <t>professionell</t>
    </r>
    <r>
      <rPr>
        <sz val="10"/>
        <color theme="1"/>
        <rFont val="Arial"/>
        <family val="2"/>
      </rPr>
      <t xml:space="preserve"> die persönliche Entwicklung als Pflegende/-r</t>
    </r>
  </si>
  <si>
    <t>Der/die Auszubildende…</t>
  </si>
  <si>
    <r>
      <t xml:space="preserve">Bewertungsinstrument - Fallvorstellung </t>
    </r>
    <r>
      <rPr>
        <i/>
        <sz val="14"/>
        <color rgb="FF003369"/>
        <rFont val="Arial"/>
        <family val="2"/>
      </rPr>
      <t>(Bitte bewerten Sie hier die mündliche Fallvorstellung.)</t>
    </r>
  </si>
  <si>
    <r>
      <t xml:space="preserve">Bewertungsinstrument - Ausarbeitung des Pflegeplans </t>
    </r>
    <r>
      <rPr>
        <i/>
        <sz val="14"/>
        <color rgb="FF003369"/>
        <rFont val="Arial"/>
        <family val="2"/>
      </rPr>
      <t>(Bitte bewerten Sie hier den schriftlichen Pflegeplan.)</t>
    </r>
  </si>
  <si>
    <r>
      <t xml:space="preserve">Bewertungsinstrument - Durchführung der geplanten und situativ erforderlichen Pflege </t>
    </r>
    <r>
      <rPr>
        <i/>
        <sz val="14"/>
        <color rgb="FF003369"/>
        <rFont val="Arial"/>
        <family val="2"/>
      </rPr>
      <t>(Bitte bewerten Sie hier die Durchführung der Pflege.)</t>
    </r>
  </si>
  <si>
    <r>
      <t xml:space="preserve">Bewertungsinstrument - Reflexionsgespräch </t>
    </r>
    <r>
      <rPr>
        <i/>
        <sz val="14"/>
        <color rgb="FF003369"/>
        <rFont val="Arial"/>
        <family val="2"/>
      </rPr>
      <t>(Bitte bewerten Sie hier das Reflexionsgespräch.)</t>
    </r>
  </si>
  <si>
    <t>TEMA-Kompetenz-bereiche*</t>
  </si>
  <si>
    <t>Bewertungsinstrument KoprA - TEMA-Kompetenzbereiche</t>
  </si>
  <si>
    <t>Name 1. Fachprüfende/-r</t>
  </si>
  <si>
    <t>Name 2. Fachprüfende/-r</t>
  </si>
  <si>
    <t>Bezugskriterium</t>
  </si>
  <si>
    <t>Glossar Bezugskriterien</t>
  </si>
  <si>
    <t>Bezugskriterien</t>
  </si>
  <si>
    <r>
      <t xml:space="preserve">Die </t>
    </r>
    <r>
      <rPr>
        <b/>
        <sz val="10"/>
        <color theme="1"/>
        <rFont val="Arial"/>
        <family val="2"/>
      </rPr>
      <t>fett markierten Begriffe</t>
    </r>
    <r>
      <rPr>
        <sz val="10"/>
        <color theme="1"/>
        <rFont val="Arial"/>
        <family val="2"/>
      </rPr>
      <t xml:space="preserve"> sind Bezugskriterien, deren Definition Sie jederzeit in der Mappe "Bezugskriterien" nachlesen können. </t>
    </r>
  </si>
  <si>
    <r>
      <t xml:space="preserve">Die Tabelle gibt Ihnen eine Übersicht über die verwendeten Bezugskritierien bei den Indikatoren des Bewertungsinstrumentes. Sie können hier die Bedeutung der Bezugskriterien nachlesen. Das Bezugskriterium gibt an, in welcher Hinsicht der Indikator bewertet werden soll, z. B. "wie </t>
    </r>
    <r>
      <rPr>
        <b/>
        <sz val="10"/>
        <color theme="1"/>
        <rFont val="Arial"/>
        <family val="2"/>
      </rPr>
      <t>adressatengerecht</t>
    </r>
    <r>
      <rPr>
        <sz val="10"/>
        <color theme="1"/>
        <rFont val="Arial"/>
        <family val="2"/>
      </rPr>
      <t xml:space="preserve"> war das Handeln".</t>
    </r>
  </si>
  <si>
    <r>
      <t xml:space="preserve">beachtet </t>
    </r>
    <r>
      <rPr>
        <b/>
        <sz val="10"/>
        <rFont val="Arial"/>
        <family val="2"/>
      </rPr>
      <t>verantwortungsvoll</t>
    </r>
    <r>
      <rPr>
        <sz val="10"/>
        <rFont val="Arial"/>
        <family val="2"/>
      </rPr>
      <t xml:space="preserve"> in ihrem/seinem Handeln:</t>
    </r>
  </si>
  <si>
    <t>*Abkürzungen der TEMA-Kompetenzbereiche:</t>
  </si>
  <si>
    <t>Ergebnis Pflegeplan</t>
  </si>
  <si>
    <t>Ergebnis Reflexionsgespräch</t>
  </si>
  <si>
    <t>Literaturnachweis:</t>
  </si>
  <si>
    <t>Erhebung des Pflegebedarfs/ der Pflegediagnosen</t>
  </si>
  <si>
    <t xml:space="preserve">Person-zentriert bedeutet, die einzigartige Persönlichkeit des Gegenübers offen und wertschätzend anzuerkennen die Bedürfnisse, Wünsche und Perspektiven der Person in den Mittelpunkt des pflegerischen Handelns zu stellen. </t>
  </si>
  <si>
    <t>Professionelles Verhalten bedeutet, fachspezifische Regeln, ethische Prinzipien und Standards zu befolgen, selbstbewusst aufzutreten und der beruflichen Rolle entsprechend zu handeln.</t>
  </si>
  <si>
    <t>Zielgerichtet Handeln bedeutet, mit der Konzentration auf das Wesentliche ein bestimmtes Ziel zu verfolgen.</t>
  </si>
  <si>
    <t>Literatur</t>
  </si>
  <si>
    <t>1</t>
  </si>
  <si>
    <t>2</t>
  </si>
  <si>
    <t>3</t>
  </si>
  <si>
    <t>4</t>
  </si>
  <si>
    <t>5</t>
  </si>
  <si>
    <t>6</t>
  </si>
  <si>
    <t>8</t>
  </si>
  <si>
    <t>9</t>
  </si>
  <si>
    <t>Literaturverzeichnis</t>
  </si>
  <si>
    <r>
      <t xml:space="preserve">zeigt im Auftreten </t>
    </r>
    <r>
      <rPr>
        <b/>
        <sz val="10"/>
        <color theme="1"/>
        <rFont val="Arial"/>
        <family val="2"/>
      </rPr>
      <t>kontinuierlich</t>
    </r>
    <r>
      <rPr>
        <sz val="10"/>
        <color theme="1"/>
        <rFont val="Arial"/>
        <family val="2"/>
      </rPr>
      <t xml:space="preserve"> eine Identifikation mit dem beruflichen Selbstverständnis (z.B. Pflegeverständnis, berufsethische Überzeugungen, Pflegeprozessverantwortung). </t>
    </r>
  </si>
  <si>
    <t xml:space="preserve">Kontinuierlich bedeutet, etwas stetig zu tun, was eine Fehlerkorrektur im Handlungsverlauf nicht ausschließt. </t>
  </si>
  <si>
    <t>Nachvollziehbar bedeutet, dass die Gründe und Logik, die hinter einer Handlung oder Entscheidung stehen für andere verständlich und transparent sind.</t>
  </si>
  <si>
    <t>Havers, Katrin; Sulmann, Daniela; Väthjunker, Daniela: Professionell Pflegende in Deutschland 2024. URL: https://www.zqp.de/schwerpunkt/professionell-pflegende/ (Stand: 11.04.2024)</t>
  </si>
  <si>
    <t>Antener, Gabriela; Parpan-Blaser, Anne; Girard-Groeber, Simone; Lichtenauer, Annette: Barrierefreie Kommunikation o.J. URL: https://www.barrierefreie-kommunikation.ch/#:~:text=Adressatengerechte%20Kommunikation%20meint%2C%20dass%20wir,von%20Adressatinnen%20und%20Adressaten%20zuschneiden. (Stand: 11.04.2024)</t>
  </si>
  <si>
    <r>
      <rPr>
        <b/>
        <sz val="10"/>
        <color theme="1"/>
        <rFont val="Arial"/>
        <family val="2"/>
      </rPr>
      <t xml:space="preserve">Quelle: </t>
    </r>
    <r>
      <rPr>
        <sz val="10"/>
        <color theme="1"/>
        <rFont val="Arial"/>
        <family val="2"/>
      </rPr>
      <t xml:space="preserve">https://www.ihk.de/oldenburg/geschaeftsfelder/ausbildungweiterbildung/ausbildung/tipps-zur-ausbildung/ihk-notenschluessel-5024096 </t>
    </r>
  </si>
  <si>
    <r>
      <rPr>
        <sz val="10"/>
        <color rgb="FFBCCDEB"/>
        <rFont val="Arial"/>
        <family val="2"/>
      </rPr>
      <t>K</t>
    </r>
    <r>
      <rPr>
        <sz val="10"/>
        <rFont val="Arial"/>
        <family val="2"/>
      </rPr>
      <t>III.1.a,</t>
    </r>
    <r>
      <rPr>
        <sz val="10"/>
        <color rgb="FFBCCDEB"/>
        <rFont val="Arial"/>
        <family val="2"/>
      </rPr>
      <t xml:space="preserve"> K</t>
    </r>
    <r>
      <rPr>
        <sz val="10"/>
        <rFont val="Arial"/>
        <family val="2"/>
      </rPr>
      <t>III.1.e,</t>
    </r>
    <r>
      <rPr>
        <sz val="10"/>
        <color rgb="FFBCCDEB"/>
        <rFont val="Arial"/>
        <family val="2"/>
      </rPr>
      <t xml:space="preserve"> K</t>
    </r>
    <r>
      <rPr>
        <sz val="10"/>
        <color theme="1"/>
        <rFont val="Arial"/>
        <family val="2"/>
      </rPr>
      <t xml:space="preserve">III.3.a, </t>
    </r>
    <r>
      <rPr>
        <sz val="10"/>
        <color rgb="FFBCCDEB"/>
        <rFont val="Arial"/>
        <family val="2"/>
      </rPr>
      <t>K</t>
    </r>
    <r>
      <rPr>
        <sz val="10"/>
        <color theme="1"/>
        <rFont val="Arial"/>
        <family val="2"/>
      </rPr>
      <t xml:space="preserve">III.3.d, </t>
    </r>
    <r>
      <rPr>
        <sz val="10"/>
        <color rgb="FFBCCDEB"/>
        <rFont val="Arial"/>
        <family val="2"/>
      </rPr>
      <t>K</t>
    </r>
    <r>
      <rPr>
        <sz val="10"/>
        <color theme="1"/>
        <rFont val="Arial"/>
        <family val="2"/>
      </rPr>
      <t>III.3.e</t>
    </r>
  </si>
  <si>
    <r>
      <rPr>
        <sz val="10"/>
        <color rgb="FFBCCDEB"/>
        <rFont val="Arial"/>
        <family val="2"/>
      </rPr>
      <t>K</t>
    </r>
    <r>
      <rPr>
        <sz val="10"/>
        <color theme="1"/>
        <rFont val="Arial"/>
        <family val="2"/>
      </rPr>
      <t xml:space="preserve">I.1.e, </t>
    </r>
    <r>
      <rPr>
        <sz val="10"/>
        <color rgb="FFBCCDEB"/>
        <rFont val="Arial"/>
        <family val="2"/>
      </rPr>
      <t>K</t>
    </r>
    <r>
      <rPr>
        <sz val="10"/>
        <color theme="1"/>
        <rFont val="Arial"/>
        <family val="2"/>
      </rPr>
      <t xml:space="preserve">I.5.b, </t>
    </r>
    <r>
      <rPr>
        <sz val="10"/>
        <color rgb="FFBCCDEB"/>
        <rFont val="Arial"/>
        <family val="2"/>
      </rPr>
      <t>K</t>
    </r>
    <r>
      <rPr>
        <sz val="10"/>
        <color theme="1"/>
        <rFont val="Arial"/>
        <family val="2"/>
      </rPr>
      <t xml:space="preserve">II.1.d, </t>
    </r>
    <r>
      <rPr>
        <sz val="10"/>
        <color rgb="FFBCCDEB"/>
        <rFont val="Arial"/>
        <family val="2"/>
      </rPr>
      <t>K</t>
    </r>
    <r>
      <rPr>
        <sz val="10"/>
        <color theme="1"/>
        <rFont val="Arial"/>
        <family val="2"/>
      </rPr>
      <t>II.3.b</t>
    </r>
  </si>
  <si>
    <r>
      <rPr>
        <sz val="10"/>
        <color rgb="FFBCCDEB"/>
        <rFont val="Arial"/>
        <family val="2"/>
      </rPr>
      <t>K</t>
    </r>
    <r>
      <rPr>
        <sz val="10"/>
        <color theme="1"/>
        <rFont val="Arial"/>
        <family val="2"/>
      </rPr>
      <t xml:space="preserve">I.5.c, </t>
    </r>
    <r>
      <rPr>
        <sz val="10"/>
        <color rgb="FFBCCDEB"/>
        <rFont val="Arial"/>
        <family val="2"/>
      </rPr>
      <t>K</t>
    </r>
    <r>
      <rPr>
        <sz val="10"/>
        <color theme="1"/>
        <rFont val="Arial"/>
        <family val="2"/>
      </rPr>
      <t xml:space="preserve">II.1.a, </t>
    </r>
    <r>
      <rPr>
        <sz val="10"/>
        <color rgb="FFBCCDEB"/>
        <rFont val="Arial"/>
        <family val="2"/>
      </rPr>
      <t>K</t>
    </r>
    <r>
      <rPr>
        <sz val="10"/>
        <color theme="1"/>
        <rFont val="Arial"/>
        <family val="2"/>
      </rPr>
      <t>II.3.a</t>
    </r>
  </si>
  <si>
    <r>
      <rPr>
        <sz val="10"/>
        <color rgb="FFBCCDEB"/>
        <rFont val="Arial"/>
        <family val="2"/>
      </rPr>
      <t>K</t>
    </r>
    <r>
      <rPr>
        <sz val="10"/>
        <color theme="1"/>
        <rFont val="Arial"/>
        <family val="2"/>
      </rPr>
      <t xml:space="preserve">II.3.c, </t>
    </r>
    <r>
      <rPr>
        <sz val="10"/>
        <color rgb="FFBCCDEB"/>
        <rFont val="Arial"/>
        <family val="2"/>
      </rPr>
      <t>K</t>
    </r>
    <r>
      <rPr>
        <sz val="10"/>
        <color theme="1"/>
        <rFont val="Arial"/>
        <family val="2"/>
      </rPr>
      <t xml:space="preserve">III.1.a, </t>
    </r>
    <r>
      <rPr>
        <sz val="10"/>
        <color rgb="FFBCCDEB"/>
        <rFont val="Arial"/>
        <family val="2"/>
      </rPr>
      <t>K</t>
    </r>
    <r>
      <rPr>
        <sz val="10"/>
        <color theme="1"/>
        <rFont val="Arial"/>
        <family val="2"/>
      </rPr>
      <t xml:space="preserve">III.1.e, </t>
    </r>
    <r>
      <rPr>
        <sz val="10"/>
        <color rgb="FFBCCDEB"/>
        <rFont val="Arial"/>
        <family val="2"/>
      </rPr>
      <t>K</t>
    </r>
    <r>
      <rPr>
        <sz val="10"/>
        <color theme="1"/>
        <rFont val="Arial"/>
        <family val="2"/>
      </rPr>
      <t xml:space="preserve">III.2.e, </t>
    </r>
    <r>
      <rPr>
        <sz val="10"/>
        <color rgb="FFBCCDEB"/>
        <rFont val="Arial"/>
        <family val="2"/>
      </rPr>
      <t>K</t>
    </r>
    <r>
      <rPr>
        <sz val="10"/>
        <color theme="1"/>
        <rFont val="Arial"/>
        <family val="2"/>
      </rPr>
      <t xml:space="preserve">III.2.f, </t>
    </r>
    <r>
      <rPr>
        <sz val="10"/>
        <color rgb="FFBCCDEB"/>
        <rFont val="Arial"/>
        <family val="2"/>
      </rPr>
      <t>K</t>
    </r>
    <r>
      <rPr>
        <sz val="10"/>
        <color theme="1"/>
        <rFont val="Arial"/>
        <family val="2"/>
      </rPr>
      <t xml:space="preserve">III.3.a, </t>
    </r>
    <r>
      <rPr>
        <sz val="10"/>
        <color rgb="FFBCCDEB"/>
        <rFont val="Arial"/>
        <family val="2"/>
      </rPr>
      <t>K</t>
    </r>
    <r>
      <rPr>
        <sz val="10"/>
        <color theme="1"/>
        <rFont val="Arial"/>
        <family val="2"/>
      </rPr>
      <t>III.3.b</t>
    </r>
  </si>
  <si>
    <r>
      <rPr>
        <sz val="10"/>
        <color rgb="FFBCCDEB"/>
        <rFont val="Arial"/>
        <family val="2"/>
      </rPr>
      <t>K</t>
    </r>
    <r>
      <rPr>
        <sz val="10"/>
        <rFont val="Arial"/>
        <family val="2"/>
      </rPr>
      <t xml:space="preserve">I.1.e, </t>
    </r>
    <r>
      <rPr>
        <sz val="10"/>
        <color rgb="FFBCCDEB"/>
        <rFont val="Arial"/>
        <family val="2"/>
      </rPr>
      <t>K</t>
    </r>
    <r>
      <rPr>
        <sz val="10"/>
        <rFont val="Arial"/>
        <family val="2"/>
      </rPr>
      <t xml:space="preserve">I.1.g, </t>
    </r>
    <r>
      <rPr>
        <sz val="10"/>
        <color rgb="FFBCCDEB"/>
        <rFont val="Arial"/>
        <family val="2"/>
      </rPr>
      <t>K</t>
    </r>
    <r>
      <rPr>
        <sz val="10"/>
        <rFont val="Arial"/>
        <family val="2"/>
      </rPr>
      <t xml:space="preserve">I.5.b, </t>
    </r>
    <r>
      <rPr>
        <sz val="10"/>
        <color rgb="FFBCCDEB"/>
        <rFont val="Arial"/>
        <family val="2"/>
      </rPr>
      <t>K</t>
    </r>
    <r>
      <rPr>
        <sz val="10"/>
        <rFont val="Arial"/>
        <family val="2"/>
      </rPr>
      <t xml:space="preserve">I.5.c, </t>
    </r>
    <r>
      <rPr>
        <sz val="10"/>
        <color rgb="FFBCCDEB"/>
        <rFont val="Arial"/>
        <family val="2"/>
      </rPr>
      <t>K</t>
    </r>
    <r>
      <rPr>
        <sz val="10"/>
        <rFont val="Arial"/>
        <family val="2"/>
      </rPr>
      <t>II.3.a</t>
    </r>
  </si>
  <si>
    <r>
      <rPr>
        <sz val="10"/>
        <color rgb="FFBCCDEB"/>
        <rFont val="Arial"/>
        <family val="2"/>
      </rPr>
      <t>K</t>
    </r>
    <r>
      <rPr>
        <sz val="10"/>
        <rFont val="Arial"/>
        <family val="2"/>
      </rPr>
      <t>I.1.e,</t>
    </r>
    <r>
      <rPr>
        <sz val="10"/>
        <color theme="1"/>
        <rFont val="Arial"/>
        <family val="2"/>
      </rPr>
      <t xml:space="preserve"> </t>
    </r>
    <r>
      <rPr>
        <sz val="10"/>
        <color rgb="FFBCCDEB"/>
        <rFont val="Arial"/>
        <family val="2"/>
      </rPr>
      <t>K</t>
    </r>
    <r>
      <rPr>
        <sz val="10"/>
        <color theme="1"/>
        <rFont val="Arial"/>
        <family val="2"/>
      </rPr>
      <t xml:space="preserve">I.3.d, </t>
    </r>
    <r>
      <rPr>
        <sz val="10"/>
        <color rgb="FFBCCDEB"/>
        <rFont val="Arial"/>
        <family val="2"/>
      </rPr>
      <t>K</t>
    </r>
    <r>
      <rPr>
        <sz val="10"/>
        <color theme="1"/>
        <rFont val="Arial"/>
        <family val="2"/>
      </rPr>
      <t xml:space="preserve">I.5.c, </t>
    </r>
    <r>
      <rPr>
        <sz val="10"/>
        <color rgb="FFBCCDEB"/>
        <rFont val="Arial"/>
        <family val="2"/>
      </rPr>
      <t>K</t>
    </r>
    <r>
      <rPr>
        <sz val="10"/>
        <color theme="1"/>
        <rFont val="Arial"/>
        <family val="2"/>
      </rPr>
      <t xml:space="preserve">I.5.d, </t>
    </r>
    <r>
      <rPr>
        <sz val="10"/>
        <color rgb="FFBCCDEB"/>
        <rFont val="Arial"/>
        <family val="2"/>
      </rPr>
      <t>K</t>
    </r>
    <r>
      <rPr>
        <sz val="10"/>
        <color theme="1"/>
        <rFont val="Arial"/>
        <family val="2"/>
      </rPr>
      <t xml:space="preserve">I.6.e, </t>
    </r>
    <r>
      <rPr>
        <sz val="10"/>
        <color rgb="FFBCCDEB"/>
        <rFont val="Arial"/>
        <family val="2"/>
      </rPr>
      <t>K</t>
    </r>
    <r>
      <rPr>
        <sz val="10"/>
        <color theme="1"/>
        <rFont val="Arial"/>
        <family val="2"/>
      </rPr>
      <t>II.3.a</t>
    </r>
  </si>
  <si>
    <t>Schneider, K.; Hamar, C.: Beurteilungs- und Auswertungsbogen für Praxisanleitende und Auszubildende im Verlauf der praktischen Pflegeausbildung. In: Forum Ausbildung Zeitschrift für die Ausbildung in Gesundheitsberufen 16 (2021) 1, S. 26-45</t>
  </si>
  <si>
    <t>Das "Bewertungsinstrument", erstellt von Lisa Nagel, Christine Weßling, Alexander Stirner, Simone Rechenbach, Christiane Freese, Annette Nauerth und Patrizia Raschper, steht unter einer CC-BY-SA 4.0 Lizenz. Von der Lizenz ausgenommen sind die verwendeten Wort-/Bildmarken.</t>
  </si>
  <si>
    <t>Unterschrift Fachprüfende/-r</t>
  </si>
  <si>
    <t>Bewertungsinstrument des KoprA Projektes für den praktischen Teil der Abschlussprüfung</t>
  </si>
  <si>
    <t>Olbrich, Christa: Pflegekompetenz. 4. Aufl. Bern 2023</t>
  </si>
  <si>
    <t>Anpassung des Instrumentes</t>
  </si>
  <si>
    <t>Die Mappe "Bewertung" gibt Ihnen einen gesamten Überblick über die Bepunktung und Benotung der einzelnen Prüfungsteile. Außerdem wird dort automatisch die Note berechnet. Um die Transparenz und Nachvollziehbarkeit zu erhöhen, erhalten Sie hierfür einige Erläuterungen:</t>
  </si>
  <si>
    <t>Die Tabelle "Übersicht Punkte/Note" zeigt Ihnen je Prüfungsteil die Punkte, die möglichen Punkte für diese Prüfung und die gewichteten Punkte. Jede einzelne Prüfung hat eine individuell mögliche Punktzahl, da unterschiedlich viele Kompetenzen beobachtetn werden können. Dann erfolgt eine prozentuale Umrechnung, um dann daraus die Note abzulesen.</t>
  </si>
  <si>
    <t>Die gewichteten Punkte entstehen durch eine Verrechnung mit der Gewichtungsvariable (siehe "Nebenrechnung") die auch bei der Veränderung der Indikatorenzahl die Verhältnisse der Prüfungsteile zueinander bewahrt.</t>
  </si>
  <si>
    <t>5, 10</t>
  </si>
  <si>
    <t>Dudenredaktion. o.D., differenziert, Duden online, 11.04.2024, URL: https://www.duden.de/rechtschreibung/differenziert. (Stand: 11.04.2024)</t>
  </si>
  <si>
    <t>Dudenredaktion. o.D., durchdenken, Duden online, 11 04.2024, URL: https://www.duden.de/rechtschreibung/durchdenken_durchdacht. (Stand: 11.04.2024)</t>
  </si>
  <si>
    <t>Dudenredaktion. o.D., präzise, Duden online, 11.04.2024, URL: https://www.duden.de/rechtschreibung/praezise. (Stand: 11.04.2024)</t>
  </si>
  <si>
    <t>Dudenredaktion. O.D., verantwortungsvoll, Duden online, 11.04.2024, URL: https://www.duden.de/rechtschreibung/verantwortungsvoll. (Stand: 11.04.2024)</t>
  </si>
  <si>
    <t>4, 7</t>
  </si>
  <si>
    <t>Rogers, Carl R.: Die klientenzentrierte Gesprächspsychotherapie. 20. Aufl. Frankfurt/Main. 1983
Rogers, Carl R.: Der neue Mensch. 11. Aufl. Stuttgart 2015</t>
  </si>
  <si>
    <t>Deutsches Netzwerk für Qualitätsentwicklung in der Pflege (Hrsg.): Expertenstandard Beziehungsgestaltung in der Pflege von Menschen mit Demenz. Osnabrück 2019
Kitwood, Tom M.: Demenz. Der person–zentrierte Ansatz im Umgang mit verwirrten Menschen. 8., ergänzte Aufl. Bern 2019</t>
  </si>
  <si>
    <t>UK= Unmittelbar bewohner-/klientenbezogener Kompetenzbereich
OK= Organisationsbezogener Kompetenzbereich
SK= Selbstbezogener Kompetenzbereich
(vgl. Wittmann u.a. 2014)</t>
  </si>
  <si>
    <t>Wittmann, Eveline; Weyland, Ulrike; Nauerth, Annette; Döring, Ottmar; Rechenbach, Simone; Simon, Julia; Worofka, Iberé: Kompetenzerfassung in der Pflege älterer Menschen – Theoretische und domänenspezifische Anforderungen der Aufgabenmodellierung. In: Seifried, Jürgen; Faßhauer, Uwe; Seeber, Susan (Hrsg.): Jahrbuch der berufs- und wirtschaftspädagogischen Forschung 2014. Opladen, Berlin, Toronto 2014, S. 53-66</t>
  </si>
  <si>
    <r>
      <rPr>
        <sz val="10"/>
        <color rgb="FFBCCDEB"/>
        <rFont val="Arial"/>
        <family val="2"/>
      </rPr>
      <t>K</t>
    </r>
    <r>
      <rPr>
        <sz val="10"/>
        <color theme="1"/>
        <rFont val="Arial"/>
        <family val="2"/>
      </rPr>
      <t xml:space="preserve">II.1.g, </t>
    </r>
    <r>
      <rPr>
        <sz val="10"/>
        <color rgb="FFBCCDEB"/>
        <rFont val="Arial"/>
        <family val="2"/>
      </rPr>
      <t>K</t>
    </r>
    <r>
      <rPr>
        <sz val="10"/>
        <color theme="1"/>
        <rFont val="Arial"/>
        <family val="2"/>
      </rPr>
      <t xml:space="preserve">I.6.a, </t>
    </r>
    <r>
      <rPr>
        <sz val="10"/>
        <color rgb="FFBCCDEB"/>
        <rFont val="Arial"/>
        <family val="2"/>
      </rPr>
      <t>K</t>
    </r>
    <r>
      <rPr>
        <sz val="10"/>
        <color theme="1"/>
        <rFont val="Arial"/>
        <family val="2"/>
      </rPr>
      <t>II.3.a</t>
    </r>
  </si>
  <si>
    <r>
      <t xml:space="preserve">reflektiert </t>
    </r>
    <r>
      <rPr>
        <b/>
        <sz val="10"/>
        <color theme="1"/>
        <rFont val="Arial"/>
        <family val="2"/>
      </rPr>
      <t>differenziert</t>
    </r>
    <r>
      <rPr>
        <sz val="10"/>
        <color theme="1"/>
        <rFont val="Arial"/>
        <family val="2"/>
      </rPr>
      <t xml:space="preserve"> (anhand ausgewählter Situationen) einflussnehmende ökologische und ökonomische Rahmenbedingungen (z.B. Entsorgungsmanagement, Umgang mit Materialien, Ressourcenschonung).</t>
    </r>
  </si>
  <si>
    <t>Adressatengerechtes Verhalten bedeutet, das Handeln auf das Gegenüber auszurichten. Dabei wird unter anderem der Entwicklungsstand berücksichtigt.</t>
  </si>
  <si>
    <t>Differenziertes Verhalten bedeutet, feine Unterschiede zu erkennen und diese in Entscheidungen und Handlungen zu integrieren. Dazu wird ein Sachverhalt auf unterschiedlichen Ebenen und unter verschiedenen Aspekten betrachtet.</t>
  </si>
  <si>
    <t xml:space="preserve">Durchdachtes Verhalten bedeutet, sinnvolle Entscheidungen zu treffen, indem alle verfügbaren Informationen und mögliche Konsequenzen berücksichtigt werden. Dazu werden Informationen gesammelt, analysiert und kritisch bewertet um, fundierte Entscheidungen zu treffen. </t>
  </si>
  <si>
    <t>Fachlich korrektes Handeln bedeutet, nach den fachspezifischen Theorien, Regeln und Standards zu agieren.</t>
  </si>
  <si>
    <t>Verantwortungsvolles Handeln bedeutet, die Konsequenzen der Pflegeprozessentscheidungen zu vertreten, sich seiner Pflichten und Verpflichtungen bewusst zu sein und diese gewissenhaft zu erfüllen.</t>
  </si>
  <si>
    <t>Name zu prüfende Person</t>
  </si>
  <si>
    <t>Das Bewertungsinstrument folgt in allen vier Prüfungsteilen derselben Struktur. Auf der linken Seite sehen Sie die Kompetenzen der Anlage 2 PflAPrV und die beobachtbaren Indikatoren, die daraus abgeleitet wurden. Bei jedem einzelnen Indikator können Sie eine Bepunktung von 0 (=trifft gar nicht zu) bis 5 (=trifft vollständig zu) vergeben. Falls ein Indikator in der praktischen Prüfung aufgrund der Situation und/oder Prüfungsaufgabe nicht beobachtbar war, so haben Sie die Möglichkeit "nicht beurteilbar" anzukreuzen. In diesem Fall wird die mögliche, zu erreichende Gesamtpunktzahl automatisch reduziert. Anbei noch wichtige Hinweise für die Nutzung: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</si>
</sst>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5" x14ac:knownFonts="1">
    <font>
      <sz val="10"/>
      <color theme="1"/>
      <name val="Arial"/>
      <family val="2"/>
    </font>
    <font>
      <b/>
      <sz val="14"/>
      <color theme="1"/>
      <name val="Arial"/>
      <family val="2"/>
    </font>
    <font>
      <sz val="10"/>
      <color theme="1"/>
      <name val="Arial"/>
      <family val="2"/>
    </font>
    <font>
      <b/>
      <sz val="10"/>
      <color theme="1"/>
      <name val="Arial"/>
      <family val="2"/>
    </font>
    <font>
      <b/>
      <sz val="11"/>
      <color theme="1"/>
      <name val="Arial"/>
      <family val="2"/>
    </font>
    <font>
      <sz val="11"/>
      <color theme="1"/>
      <name val="Arial"/>
      <family val="2"/>
    </font>
    <font>
      <b/>
      <sz val="9"/>
      <color theme="1"/>
      <name val="Arial"/>
      <family val="2"/>
    </font>
    <font>
      <b/>
      <sz val="12"/>
      <color theme="1"/>
      <name val="Arial"/>
      <family val="2"/>
    </font>
    <font>
      <b/>
      <u/>
      <sz val="10"/>
      <color theme="1"/>
      <name val="Arial"/>
      <family val="2"/>
    </font>
    <font>
      <sz val="10"/>
      <color rgb="FFBCCDEB"/>
      <name val="Arial"/>
      <family val="2"/>
    </font>
    <font>
      <u/>
      <sz val="10"/>
      <color theme="1"/>
      <name val="Arial"/>
      <family val="2"/>
    </font>
    <font>
      <i/>
      <sz val="10"/>
      <color theme="1"/>
      <name val="Arial"/>
      <family val="2"/>
    </font>
    <font>
      <b/>
      <sz val="10"/>
      <color rgb="FFC00000"/>
      <name val="Arial"/>
      <family val="2"/>
    </font>
    <font>
      <b/>
      <sz val="12"/>
      <color theme="0"/>
      <name val="Arial"/>
      <family val="2"/>
    </font>
    <font>
      <b/>
      <sz val="14"/>
      <color theme="0"/>
      <name val="Arial"/>
      <family val="2"/>
    </font>
    <font>
      <b/>
      <sz val="14"/>
      <color rgb="FF003369"/>
      <name val="Arial"/>
      <family val="2"/>
    </font>
    <font>
      <b/>
      <sz val="10"/>
      <color theme="0"/>
      <name val="Arial"/>
      <family val="2"/>
    </font>
    <font>
      <b/>
      <sz val="11"/>
      <name val="Arial"/>
      <family val="2"/>
    </font>
    <font>
      <sz val="10"/>
      <color theme="0"/>
      <name val="Arial"/>
      <family val="2"/>
    </font>
    <font>
      <sz val="10"/>
      <name val="Arial"/>
      <family val="2"/>
    </font>
    <font>
      <sz val="10"/>
      <color rgb="FFF59C00"/>
      <name val="Arial"/>
      <family val="2"/>
    </font>
    <font>
      <u/>
      <sz val="10"/>
      <color theme="10"/>
      <name val="Arial"/>
      <family val="2"/>
    </font>
    <font>
      <b/>
      <sz val="10"/>
      <color rgb="FFFF0000"/>
      <name val="Arial"/>
      <family val="2"/>
    </font>
    <font>
      <i/>
      <sz val="14"/>
      <color rgb="FF003369"/>
      <name val="Arial"/>
      <family val="2"/>
    </font>
    <font>
      <sz val="14"/>
      <color rgb="FF003369"/>
      <name val="Arial"/>
      <family val="2"/>
    </font>
    <font>
      <strike/>
      <sz val="10"/>
      <color theme="1"/>
      <name val="Arial"/>
      <family val="2"/>
    </font>
    <font>
      <b/>
      <sz val="10"/>
      <name val="Arial"/>
      <family val="2"/>
    </font>
    <font>
      <b/>
      <strike/>
      <sz val="10"/>
      <color theme="1"/>
      <name val="Arial"/>
      <family val="2"/>
    </font>
    <font>
      <b/>
      <sz val="9"/>
      <color rgb="FFC00000"/>
      <name val="Arial"/>
      <family val="2"/>
    </font>
    <font>
      <b/>
      <sz val="11"/>
      <color rgb="FF3F3F3F"/>
      <name val="Calibri"/>
      <family val="2"/>
      <scheme val="minor"/>
    </font>
    <font>
      <b/>
      <sz val="11"/>
      <color theme="0"/>
      <name val="Arial"/>
      <family val="2"/>
    </font>
    <font>
      <i/>
      <sz val="10"/>
      <color rgb="FF3F3F3F"/>
      <name val="Arial"/>
      <family val="2"/>
    </font>
    <font>
      <sz val="10"/>
      <color rgb="FF3F3F3F"/>
      <name val="Arial"/>
      <family val="2"/>
    </font>
    <font>
      <sz val="12"/>
      <color theme="0"/>
      <name val="Arial"/>
      <family val="2"/>
    </font>
    <font>
      <sz val="11"/>
      <color rgb="FF002060"/>
      <name val="Arial"/>
      <family val="2"/>
    </font>
  </fonts>
  <fills count="12">
    <fill>
      <patternFill patternType="none"/>
    </fill>
    <fill>
      <patternFill patternType="gray125"/>
    </fill>
    <fill>
      <patternFill patternType="solid">
        <fgColor rgb="FFE3EDC6"/>
        <bgColor indexed="64"/>
      </patternFill>
    </fill>
    <fill>
      <patternFill patternType="solid">
        <fgColor rgb="FFBCCDEB"/>
        <bgColor indexed="64"/>
      </patternFill>
    </fill>
    <fill>
      <patternFill patternType="solid">
        <fgColor rgb="FFEEF7E2"/>
        <bgColor indexed="64"/>
      </patternFill>
    </fill>
    <fill>
      <patternFill patternType="solid">
        <fgColor rgb="FFFEF0DD"/>
        <bgColor indexed="64"/>
      </patternFill>
    </fill>
    <fill>
      <patternFill patternType="solid">
        <fgColor rgb="FF003369"/>
        <bgColor indexed="64"/>
      </patternFill>
    </fill>
    <fill>
      <patternFill patternType="solid">
        <fgColor rgb="FFF59C00"/>
        <bgColor indexed="64"/>
      </patternFill>
    </fill>
    <fill>
      <patternFill patternType="solid">
        <fgColor theme="0"/>
        <bgColor indexed="64"/>
      </patternFill>
    </fill>
    <fill>
      <patternFill patternType="solid">
        <fgColor rgb="FFF2F2F2"/>
      </patternFill>
    </fill>
    <fill>
      <patternFill patternType="solid">
        <fgColor rgb="FFD9EAF5"/>
        <bgColor indexed="64"/>
      </patternFill>
    </fill>
    <fill>
      <patternFill patternType="solid">
        <fgColor rgb="FF0069B4"/>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indexed="64"/>
      </left>
      <right/>
      <top/>
      <bottom/>
      <diagonal/>
    </border>
    <border>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auto="1"/>
      </left>
      <right/>
      <top style="thin">
        <color indexed="64"/>
      </top>
      <bottom style="medium">
        <color indexed="64"/>
      </bottom>
      <diagonal/>
    </border>
    <border>
      <left style="thin">
        <color auto="1"/>
      </left>
      <right/>
      <top style="medium">
        <color indexed="64"/>
      </top>
      <bottom/>
      <diagonal/>
    </border>
    <border>
      <left style="thin">
        <color auto="1"/>
      </left>
      <right style="thin">
        <color auto="1"/>
      </right>
      <top style="medium">
        <color indexed="64"/>
      </top>
      <bottom/>
      <diagonal/>
    </border>
    <border>
      <left style="thin">
        <color indexed="64"/>
      </left>
      <right style="double">
        <color indexed="64"/>
      </right>
      <top style="thin">
        <color indexed="64"/>
      </top>
      <bottom style="thin">
        <color indexed="64"/>
      </bottom>
      <diagonal/>
    </border>
    <border>
      <left/>
      <right/>
      <top style="thin">
        <color indexed="64"/>
      </top>
      <bottom/>
      <diagonal/>
    </border>
    <border>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top style="thin">
        <color theme="0" tint="-0.24994659260841701"/>
      </top>
      <bottom style="medium">
        <color indexed="64"/>
      </bottom>
      <diagonal/>
    </border>
    <border>
      <left style="thin">
        <color auto="1"/>
      </left>
      <right style="thin">
        <color auto="1"/>
      </right>
      <top style="thin">
        <color theme="0" tint="-0.24994659260841701"/>
      </top>
      <bottom style="medium">
        <color indexed="64"/>
      </bottom>
      <diagonal/>
    </border>
    <border>
      <left style="thin">
        <color auto="1"/>
      </left>
      <right/>
      <top style="thin">
        <color theme="0" tint="-0.24994659260841701"/>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auto="1"/>
      </right>
      <top style="thin">
        <color auto="1"/>
      </top>
      <bottom/>
      <diagonal/>
    </border>
    <border>
      <left style="double">
        <color indexed="64"/>
      </left>
      <right style="thin">
        <color auto="1"/>
      </right>
      <top/>
      <bottom style="thin">
        <color auto="1"/>
      </bottom>
      <diagonal/>
    </border>
    <border>
      <left style="double">
        <color indexed="64"/>
      </left>
      <right style="thin">
        <color indexed="64"/>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s>
  <cellStyleXfs count="5">
    <xf numFmtId="0" fontId="0" fillId="0" borderId="0">
      <alignment wrapText="1"/>
    </xf>
    <xf numFmtId="0" fontId="2" fillId="0" borderId="0"/>
    <xf numFmtId="0" fontId="21" fillId="0" borderId="0" applyNumberFormat="0" applyFill="0" applyBorder="0" applyAlignment="0" applyProtection="0">
      <alignment wrapText="1"/>
    </xf>
    <xf numFmtId="0" fontId="2" fillId="4" borderId="1" applyBorder="0">
      <alignment wrapText="1"/>
      <protection locked="0"/>
    </xf>
    <xf numFmtId="0" fontId="29" fillId="9" borderId="36" applyNumberFormat="0" applyAlignment="0" applyProtection="0"/>
  </cellStyleXfs>
  <cellXfs count="343">
    <xf numFmtId="0" fontId="0" fillId="0" borderId="0" xfId="0">
      <alignment wrapText="1"/>
    </xf>
    <xf numFmtId="0" fontId="3" fillId="0" borderId="0" xfId="0" applyFont="1">
      <alignment wrapText="1"/>
    </xf>
    <xf numFmtId="0" fontId="0" fillId="0" borderId="2" xfId="0" applyBorder="1">
      <alignment wrapText="1"/>
    </xf>
    <xf numFmtId="9" fontId="0" fillId="0" borderId="0" xfId="0" applyNumberFormat="1">
      <alignment wrapText="1"/>
    </xf>
    <xf numFmtId="0" fontId="0" fillId="5" borderId="8" xfId="0" applyFill="1" applyBorder="1">
      <alignment wrapText="1"/>
    </xf>
    <xf numFmtId="0" fontId="0" fillId="5" borderId="14" xfId="0" applyFill="1" applyBorder="1">
      <alignment wrapText="1"/>
    </xf>
    <xf numFmtId="0" fontId="0" fillId="2" borderId="1" xfId="0" applyFill="1" applyBorder="1">
      <alignment wrapText="1"/>
    </xf>
    <xf numFmtId="0" fontId="0" fillId="2" borderId="1" xfId="0" applyFill="1" applyBorder="1" applyAlignment="1">
      <alignment horizontal="center" wrapText="1"/>
    </xf>
    <xf numFmtId="0" fontId="0" fillId="2" borderId="8" xfId="0" applyFill="1" applyBorder="1">
      <alignment wrapText="1"/>
    </xf>
    <xf numFmtId="0" fontId="0" fillId="2" borderId="11" xfId="0" applyFill="1" applyBorder="1">
      <alignment wrapText="1"/>
    </xf>
    <xf numFmtId="10" fontId="0" fillId="2" borderId="1" xfId="0" applyNumberFormat="1" applyFill="1" applyBorder="1">
      <alignment wrapText="1"/>
    </xf>
    <xf numFmtId="0" fontId="0" fillId="2" borderId="10" xfId="0" applyFill="1" applyBorder="1">
      <alignment wrapText="1"/>
    </xf>
    <xf numFmtId="0" fontId="0" fillId="2" borderId="16" xfId="0" applyFill="1" applyBorder="1">
      <alignment wrapText="1"/>
    </xf>
    <xf numFmtId="10" fontId="0" fillId="2" borderId="16" xfId="0" applyNumberFormat="1" applyFill="1" applyBorder="1">
      <alignment wrapText="1"/>
    </xf>
    <xf numFmtId="0" fontId="0" fillId="2" borderId="17" xfId="0" applyFill="1" applyBorder="1">
      <alignment wrapText="1"/>
    </xf>
    <xf numFmtId="10" fontId="0" fillId="2" borderId="19" xfId="0" applyNumberFormat="1" applyFill="1" applyBorder="1">
      <alignment wrapText="1"/>
    </xf>
    <xf numFmtId="0" fontId="0" fillId="2" borderId="18" xfId="0" applyFill="1" applyBorder="1">
      <alignment wrapText="1"/>
    </xf>
    <xf numFmtId="49" fontId="3" fillId="0" borderId="0" xfId="0" applyNumberFormat="1" applyFont="1" applyAlignment="1">
      <alignment horizontal="right" vertical="top" wrapText="1"/>
    </xf>
    <xf numFmtId="49" fontId="0" fillId="0" borderId="0" xfId="0" applyNumberFormat="1">
      <alignment wrapText="1"/>
    </xf>
    <xf numFmtId="49" fontId="3" fillId="0" borderId="0" xfId="0" applyNumberFormat="1" applyFont="1">
      <alignment wrapText="1"/>
    </xf>
    <xf numFmtId="49" fontId="3" fillId="0" borderId="0" xfId="0" applyNumberFormat="1" applyFont="1" applyAlignment="1">
      <alignment vertical="top" wrapText="1"/>
    </xf>
    <xf numFmtId="0" fontId="0" fillId="0" borderId="0" xfId="0" applyAlignment="1">
      <alignment vertical="top" wrapText="1"/>
    </xf>
    <xf numFmtId="0" fontId="0" fillId="2" borderId="14" xfId="0" applyFill="1" applyBorder="1">
      <alignment wrapText="1"/>
    </xf>
    <xf numFmtId="0" fontId="3" fillId="0" borderId="0" xfId="0" applyFont="1" applyAlignment="1">
      <alignment textRotation="90" wrapText="1"/>
    </xf>
    <xf numFmtId="10" fontId="0" fillId="0" borderId="0" xfId="0" applyNumberFormat="1">
      <alignment wrapText="1"/>
    </xf>
    <xf numFmtId="10" fontId="0" fillId="2" borderId="8" xfId="0" applyNumberFormat="1" applyFill="1" applyBorder="1">
      <alignment wrapText="1"/>
    </xf>
    <xf numFmtId="10" fontId="0" fillId="2" borderId="14" xfId="0" applyNumberFormat="1" applyFill="1" applyBorder="1">
      <alignment wrapText="1"/>
    </xf>
    <xf numFmtId="10" fontId="0" fillId="2" borderId="10" xfId="0" applyNumberFormat="1" applyFill="1" applyBorder="1">
      <alignment wrapText="1"/>
    </xf>
    <xf numFmtId="10" fontId="0" fillId="2" borderId="17" xfId="0" applyNumberFormat="1" applyFill="1" applyBorder="1">
      <alignment wrapText="1"/>
    </xf>
    <xf numFmtId="0" fontId="3" fillId="0" borderId="1" xfId="1" applyFont="1" applyBorder="1" applyAlignment="1">
      <alignment horizontal="center" vertical="center" wrapText="1"/>
    </xf>
    <xf numFmtId="0" fontId="0" fillId="2" borderId="12" xfId="0" applyFill="1" applyBorder="1" applyAlignment="1">
      <alignment horizontal="left" wrapText="1"/>
    </xf>
    <xf numFmtId="0" fontId="16" fillId="6" borderId="3" xfId="0" applyFont="1" applyFill="1" applyBorder="1" applyAlignment="1">
      <alignment horizontal="center" wrapText="1"/>
    </xf>
    <xf numFmtId="0" fontId="16" fillId="6" borderId="12" xfId="0" applyFont="1" applyFill="1" applyBorder="1">
      <alignment wrapText="1"/>
    </xf>
    <xf numFmtId="0" fontId="16" fillId="6" borderId="15" xfId="0" applyFont="1" applyFill="1" applyBorder="1">
      <alignment wrapText="1"/>
    </xf>
    <xf numFmtId="0" fontId="16" fillId="6" borderId="13" xfId="0" applyFont="1" applyFill="1" applyBorder="1">
      <alignment wrapText="1"/>
    </xf>
    <xf numFmtId="0" fontId="16" fillId="6" borderId="4" xfId="0" applyFont="1" applyFill="1" applyBorder="1" applyAlignment="1">
      <alignment horizontal="center" wrapText="1"/>
    </xf>
    <xf numFmtId="0" fontId="18" fillId="6" borderId="0" xfId="0" applyFont="1" applyFill="1">
      <alignment wrapText="1"/>
    </xf>
    <xf numFmtId="0" fontId="0" fillId="2" borderId="11" xfId="0" applyFill="1" applyBorder="1" applyAlignment="1">
      <alignment horizontal="right" wrapText="1"/>
    </xf>
    <xf numFmtId="0" fontId="17" fillId="7" borderId="21" xfId="0" applyFont="1" applyFill="1" applyBorder="1" applyAlignment="1">
      <alignment horizontal="center" vertical="center" wrapText="1"/>
    </xf>
    <xf numFmtId="0" fontId="3" fillId="2" borderId="14" xfId="0" applyFont="1" applyFill="1" applyBorder="1" applyAlignment="1">
      <alignment horizontal="right" wrapText="1"/>
    </xf>
    <xf numFmtId="0" fontId="0" fillId="2" borderId="0" xfId="0" applyFill="1">
      <alignment wrapText="1"/>
    </xf>
    <xf numFmtId="0" fontId="0" fillId="2" borderId="13" xfId="0" applyFill="1" applyBorder="1">
      <alignment wrapText="1"/>
    </xf>
    <xf numFmtId="0" fontId="0" fillId="0" borderId="0" xfId="1" applyFont="1" applyAlignment="1">
      <alignment wrapText="1"/>
    </xf>
    <xf numFmtId="0" fontId="21" fillId="2" borderId="0" xfId="2" applyFill="1" applyBorder="1">
      <alignment wrapText="1"/>
    </xf>
    <xf numFmtId="0" fontId="3" fillId="0" borderId="0" xfId="0" applyFont="1" applyAlignment="1">
      <alignment horizontal="center" wrapText="1"/>
    </xf>
    <xf numFmtId="0" fontId="0" fillId="0" borderId="2" xfId="0" applyBorder="1" applyAlignment="1">
      <alignment horizontal="center" wrapText="1"/>
    </xf>
    <xf numFmtId="0" fontId="0" fillId="0" borderId="0" xfId="0" applyAlignment="1">
      <alignment horizontal="center" wrapText="1"/>
    </xf>
    <xf numFmtId="0" fontId="3" fillId="5" borderId="3" xfId="0" applyFont="1" applyFill="1" applyBorder="1" applyAlignment="1">
      <alignment horizontal="center" wrapText="1"/>
    </xf>
    <xf numFmtId="0" fontId="3" fillId="5" borderId="4" xfId="0" applyFont="1" applyFill="1" applyBorder="1" applyAlignment="1">
      <alignment horizontal="center" wrapText="1"/>
    </xf>
    <xf numFmtId="0" fontId="0" fillId="0" borderId="0" xfId="0" applyProtection="1">
      <alignment wrapText="1"/>
      <protection locked="0"/>
    </xf>
    <xf numFmtId="0" fontId="3" fillId="5" borderId="2" xfId="0" applyFont="1" applyFill="1" applyBorder="1" applyAlignment="1" applyProtection="1">
      <alignment horizontal="right" wrapText="1"/>
      <protection locked="0"/>
    </xf>
    <xf numFmtId="0" fontId="3" fillId="5" borderId="4" xfId="0" applyFont="1" applyFill="1" applyBorder="1" applyAlignment="1" applyProtection="1">
      <alignment horizontal="left" wrapText="1"/>
      <protection locked="0"/>
    </xf>
    <xf numFmtId="9" fontId="0" fillId="5" borderId="13" xfId="0" applyNumberFormat="1" applyFill="1" applyBorder="1" applyProtection="1">
      <alignment wrapText="1"/>
      <protection locked="0"/>
    </xf>
    <xf numFmtId="164" fontId="0" fillId="5" borderId="14" xfId="0" applyNumberFormat="1" applyFill="1" applyBorder="1" applyAlignment="1" applyProtection="1">
      <alignment horizontal="left" wrapText="1"/>
      <protection locked="0"/>
    </xf>
    <xf numFmtId="0" fontId="0" fillId="0" borderId="0" xfId="0" applyAlignment="1" applyProtection="1">
      <alignment vertical="top" wrapText="1"/>
      <protection locked="0"/>
    </xf>
    <xf numFmtId="0" fontId="1" fillId="0" borderId="0" xfId="0" applyFont="1" applyAlignment="1" applyProtection="1">
      <alignment horizontal="center"/>
      <protection locked="0"/>
    </xf>
    <xf numFmtId="0" fontId="1" fillId="0" borderId="9" xfId="0" applyFont="1" applyBorder="1" applyAlignment="1" applyProtection="1">
      <alignment horizontal="center"/>
      <protection locked="0"/>
    </xf>
    <xf numFmtId="0" fontId="1" fillId="0" borderId="2" xfId="0" applyFont="1" applyBorder="1" applyAlignment="1" applyProtection="1">
      <alignment horizontal="center"/>
      <protection locked="0"/>
    </xf>
    <xf numFmtId="0" fontId="14" fillId="6" borderId="1" xfId="0" applyFont="1" applyFill="1" applyBorder="1" applyAlignment="1" applyProtection="1">
      <alignment horizontal="center" wrapText="1"/>
      <protection locked="0"/>
    </xf>
    <xf numFmtId="0" fontId="14" fillId="6" borderId="20" xfId="0" applyFont="1" applyFill="1" applyBorder="1" applyAlignment="1" applyProtection="1">
      <alignment horizontal="center"/>
      <protection locked="0"/>
    </xf>
    <xf numFmtId="0" fontId="14" fillId="6" borderId="12" xfId="0" applyFont="1" applyFill="1" applyBorder="1" applyAlignment="1" applyProtection="1">
      <alignment horizontal="center"/>
      <protection locked="0"/>
    </xf>
    <xf numFmtId="0" fontId="14" fillId="6" borderId="1" xfId="0" applyFont="1" applyFill="1" applyBorder="1" applyAlignment="1" applyProtection="1">
      <alignment horizontal="center"/>
      <protection locked="0"/>
    </xf>
    <xf numFmtId="0" fontId="2" fillId="3" borderId="1" xfId="0" applyFont="1" applyFill="1" applyBorder="1" applyProtection="1">
      <alignment wrapText="1"/>
      <protection locked="0"/>
    </xf>
    <xf numFmtId="0" fontId="2" fillId="2" borderId="1" xfId="0" applyFont="1" applyFill="1" applyBorder="1" applyAlignment="1" applyProtection="1">
      <alignment horizontal="center" vertical="center" wrapText="1"/>
      <protection locked="0"/>
    </xf>
    <xf numFmtId="0" fontId="2" fillId="0" borderId="0" xfId="0" applyFont="1" applyProtection="1">
      <alignment wrapText="1"/>
      <protection locked="0"/>
    </xf>
    <xf numFmtId="0" fontId="4" fillId="2" borderId="20"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4" fillId="4" borderId="20" xfId="0" applyFont="1" applyFill="1" applyBorder="1" applyAlignment="1" applyProtection="1">
      <alignment horizontal="center" vertical="center" wrapText="1"/>
      <protection locked="0"/>
    </xf>
    <xf numFmtId="0" fontId="4" fillId="4" borderId="12"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0" fillId="2" borderId="2" xfId="0" applyFill="1" applyBorder="1" applyProtection="1">
      <alignment wrapText="1"/>
      <protection locked="0"/>
    </xf>
    <xf numFmtId="0" fontId="3" fillId="2" borderId="3" xfId="0" applyFont="1" applyFill="1" applyBorder="1" applyAlignment="1" applyProtection="1">
      <alignment horizontal="center" wrapText="1"/>
      <protection locked="0"/>
    </xf>
    <xf numFmtId="0" fontId="3" fillId="2" borderId="4" xfId="0" applyFont="1" applyFill="1" applyBorder="1" applyAlignment="1" applyProtection="1">
      <alignment horizontal="center" wrapText="1"/>
      <protection locked="0"/>
    </xf>
    <xf numFmtId="0" fontId="4" fillId="2" borderId="5" xfId="0" applyFont="1" applyFill="1" applyBorder="1" applyAlignment="1" applyProtection="1">
      <alignment horizontal="right" wrapText="1"/>
      <protection locked="0"/>
    </xf>
    <xf numFmtId="0" fontId="3" fillId="0" borderId="0" xfId="0" applyFont="1" applyProtection="1">
      <alignment wrapText="1"/>
      <protection locked="0"/>
    </xf>
    <xf numFmtId="0" fontId="5" fillId="2" borderId="6" xfId="0" applyFont="1" applyFill="1" applyBorder="1" applyAlignment="1">
      <alignment horizontal="center" wrapText="1"/>
    </xf>
    <xf numFmtId="0" fontId="5" fillId="2" borderId="7" xfId="0" applyFont="1" applyFill="1" applyBorder="1" applyAlignment="1">
      <alignment horizontal="center" wrapText="1"/>
    </xf>
    <xf numFmtId="0" fontId="1" fillId="0" borderId="2" xfId="0" applyFont="1" applyBorder="1" applyAlignment="1" applyProtection="1">
      <alignment horizontal="center" vertical="center" textRotation="90"/>
      <protection locked="0"/>
    </xf>
    <xf numFmtId="0" fontId="3" fillId="2" borderId="1" xfId="0" applyFont="1" applyFill="1" applyBorder="1" applyAlignment="1" applyProtection="1">
      <alignment vertical="center" textRotation="90" wrapText="1"/>
      <protection locked="0"/>
    </xf>
    <xf numFmtId="0" fontId="4" fillId="4" borderId="12" xfId="0" applyFont="1" applyFill="1" applyBorder="1" applyAlignment="1" applyProtection="1">
      <alignment horizontal="center" vertical="center"/>
      <protection locked="0"/>
    </xf>
    <xf numFmtId="0" fontId="3" fillId="0" borderId="0" xfId="0" applyFont="1" applyAlignment="1" applyProtection="1">
      <alignment vertical="center" textRotation="90" wrapText="1"/>
      <protection locked="0"/>
    </xf>
    <xf numFmtId="0" fontId="3" fillId="2" borderId="1" xfId="0" applyFont="1" applyFill="1" applyBorder="1" applyAlignment="1" applyProtection="1">
      <alignment horizontal="center" vertical="center" textRotation="90"/>
      <protection locked="0"/>
    </xf>
    <xf numFmtId="0" fontId="3" fillId="0" borderId="0" xfId="0" applyFont="1" applyAlignment="1" applyProtection="1">
      <alignment horizontal="center" vertical="center" textRotation="90"/>
      <protection locked="0"/>
    </xf>
    <xf numFmtId="0" fontId="15" fillId="0" borderId="0" xfId="0" applyFont="1" applyAlignment="1">
      <alignment horizontal="center"/>
    </xf>
    <xf numFmtId="0" fontId="3" fillId="5" borderId="0" xfId="0" applyFont="1" applyFill="1">
      <alignment wrapText="1"/>
    </xf>
    <xf numFmtId="10" fontId="0" fillId="5" borderId="8" xfId="0" applyNumberFormat="1" applyFill="1" applyBorder="1">
      <alignment wrapText="1"/>
    </xf>
    <xf numFmtId="0" fontId="3" fillId="5" borderId="22" xfId="0" applyFont="1" applyFill="1" applyBorder="1">
      <alignment wrapText="1"/>
    </xf>
    <xf numFmtId="10" fontId="0" fillId="5" borderId="23" xfId="0" applyNumberFormat="1" applyFill="1" applyBorder="1">
      <alignment wrapText="1"/>
    </xf>
    <xf numFmtId="0" fontId="0" fillId="5" borderId="23" xfId="0" applyFill="1" applyBorder="1">
      <alignment wrapText="1"/>
    </xf>
    <xf numFmtId="0" fontId="0" fillId="5" borderId="24" xfId="0" applyFill="1" applyBorder="1">
      <alignment wrapText="1"/>
    </xf>
    <xf numFmtId="0" fontId="3" fillId="5" borderId="25" xfId="0" applyFont="1" applyFill="1" applyBorder="1">
      <alignment wrapText="1"/>
    </xf>
    <xf numFmtId="10" fontId="0" fillId="5" borderId="26" xfId="0" applyNumberFormat="1" applyFill="1" applyBorder="1">
      <alignment wrapText="1"/>
    </xf>
    <xf numFmtId="0" fontId="0" fillId="5" borderId="26" xfId="0" applyFill="1" applyBorder="1">
      <alignment wrapText="1"/>
    </xf>
    <xf numFmtId="0" fontId="0" fillId="5" borderId="27" xfId="0" applyFill="1" applyBorder="1">
      <alignment wrapText="1"/>
    </xf>
    <xf numFmtId="0" fontId="3" fillId="5" borderId="28" xfId="0" applyFont="1" applyFill="1" applyBorder="1">
      <alignment wrapText="1"/>
    </xf>
    <xf numFmtId="10" fontId="0" fillId="5" borderId="29" xfId="0" applyNumberFormat="1" applyFill="1" applyBorder="1">
      <alignment wrapText="1"/>
    </xf>
    <xf numFmtId="0" fontId="0" fillId="5" borderId="29" xfId="0" applyFill="1" applyBorder="1">
      <alignment wrapText="1"/>
    </xf>
    <xf numFmtId="0" fontId="0" fillId="5" borderId="30" xfId="0" applyFill="1" applyBorder="1">
      <alignment wrapText="1"/>
    </xf>
    <xf numFmtId="49" fontId="0" fillId="0" borderId="0" xfId="0" applyNumberFormat="1" applyAlignment="1">
      <alignment horizontal="left" vertical="top" wrapText="1"/>
    </xf>
    <xf numFmtId="49" fontId="3" fillId="0" borderId="0" xfId="0" applyNumberFormat="1" applyFont="1" applyAlignment="1">
      <alignment horizontal="right" wrapText="1"/>
    </xf>
    <xf numFmtId="49" fontId="3" fillId="0" borderId="0" xfId="0" applyNumberFormat="1" applyFont="1" applyAlignment="1">
      <alignment horizontal="left" vertical="top" wrapText="1"/>
    </xf>
    <xf numFmtId="49" fontId="0" fillId="2" borderId="20" xfId="0" applyNumberFormat="1" applyFill="1" applyBorder="1" applyAlignment="1" applyProtection="1">
      <alignment horizontal="center" wrapText="1"/>
      <protection locked="0"/>
    </xf>
    <xf numFmtId="49" fontId="0" fillId="2" borderId="1" xfId="0" applyNumberFormat="1" applyFill="1" applyBorder="1" applyAlignment="1" applyProtection="1">
      <alignment horizontal="center" wrapText="1"/>
      <protection locked="0"/>
    </xf>
    <xf numFmtId="49" fontId="0" fillId="2" borderId="12" xfId="0" applyNumberFormat="1" applyFill="1" applyBorder="1" applyAlignment="1" applyProtection="1">
      <alignment horizontal="center" wrapText="1"/>
      <protection locked="0"/>
    </xf>
    <xf numFmtId="0" fontId="0" fillId="0" borderId="0" xfId="0"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0" fillId="3" borderId="1" xfId="0" applyFill="1" applyBorder="1" applyAlignment="1" applyProtection="1">
      <alignment horizontal="center" vertical="center" wrapText="1"/>
      <protection locked="0"/>
    </xf>
    <xf numFmtId="0" fontId="16" fillId="0" borderId="0" xfId="0" applyFont="1" applyAlignment="1">
      <alignment horizontal="center" wrapText="1"/>
    </xf>
    <xf numFmtId="0" fontId="16" fillId="0" borderId="14" xfId="0" applyFont="1" applyBorder="1" applyAlignment="1">
      <alignment horizontal="center" wrapText="1"/>
    </xf>
    <xf numFmtId="0" fontId="0" fillId="0" borderId="14" xfId="1" applyFont="1" applyBorder="1" applyAlignment="1">
      <alignment horizontal="left" vertical="top" wrapText="1"/>
    </xf>
    <xf numFmtId="0" fontId="0" fillId="0" borderId="0" xfId="1" applyFont="1" applyAlignment="1">
      <alignment horizontal="left" vertical="top" wrapText="1"/>
    </xf>
    <xf numFmtId="0" fontId="16" fillId="6" borderId="0" xfId="0" applyFont="1" applyFill="1" applyAlignment="1">
      <alignment horizontal="left" wrapText="1"/>
    </xf>
    <xf numFmtId="49" fontId="0" fillId="0" borderId="9" xfId="0" applyNumberFormat="1" applyBorder="1" applyAlignment="1">
      <alignment horizontal="left" wrapText="1"/>
    </xf>
    <xf numFmtId="0" fontId="0" fillId="3" borderId="1" xfId="0" applyFill="1" applyBorder="1" applyAlignment="1" applyProtection="1">
      <alignment vertical="center" wrapText="1"/>
      <protection locked="0"/>
    </xf>
    <xf numFmtId="0" fontId="0" fillId="2" borderId="0" xfId="0" applyFill="1" applyAlignment="1" applyProtection="1">
      <alignment vertical="center" wrapText="1"/>
      <protection locked="0"/>
    </xf>
    <xf numFmtId="0" fontId="0" fillId="0" borderId="0" xfId="0" applyAlignment="1" applyProtection="1">
      <alignment vertical="center" wrapText="1"/>
      <protection locked="0"/>
    </xf>
    <xf numFmtId="0" fontId="0" fillId="2" borderId="1" xfId="0" applyFill="1" applyBorder="1" applyAlignment="1" applyProtection="1">
      <alignment vertical="center" wrapText="1"/>
      <protection locked="0"/>
    </xf>
    <xf numFmtId="0" fontId="0" fillId="4" borderId="1" xfId="0" applyFill="1" applyBorder="1" applyAlignment="1" applyProtection="1">
      <alignment vertical="center" wrapText="1"/>
      <protection locked="0"/>
    </xf>
    <xf numFmtId="49" fontId="0" fillId="0" borderId="0" xfId="0" applyNumberFormat="1" applyBorder="1" applyAlignment="1">
      <alignment horizontal="left" wrapText="1"/>
    </xf>
    <xf numFmtId="0" fontId="0" fillId="6" borderId="0" xfId="0" applyFill="1">
      <alignment wrapText="1"/>
    </xf>
    <xf numFmtId="0" fontId="2" fillId="0" borderId="0" xfId="0" applyFont="1" applyAlignment="1" applyProtection="1">
      <alignment vertical="center" wrapText="1"/>
      <protection locked="0"/>
    </xf>
    <xf numFmtId="0" fontId="0" fillId="3" borderId="3" xfId="0" applyFill="1" applyBorder="1" applyAlignment="1" applyProtection="1">
      <alignment vertical="center" wrapText="1"/>
      <protection locked="0"/>
    </xf>
    <xf numFmtId="0" fontId="0" fillId="0" borderId="0" xfId="0" applyBorder="1" applyProtection="1">
      <alignment wrapText="1"/>
      <protection locked="0"/>
    </xf>
    <xf numFmtId="0" fontId="0" fillId="0" borderId="0" xfId="0" applyBorder="1" applyAlignment="1" applyProtection="1">
      <alignment vertical="top" wrapText="1"/>
      <protection locked="0"/>
    </xf>
    <xf numFmtId="0" fontId="0" fillId="0" borderId="21" xfId="0" applyBorder="1" applyProtection="1">
      <alignment wrapText="1"/>
      <protection locked="0"/>
    </xf>
    <xf numFmtId="0" fontId="4" fillId="0" borderId="21" xfId="0" applyFont="1" applyBorder="1" applyAlignment="1" applyProtection="1">
      <alignment horizontal="center" vertical="center" wrapText="1"/>
      <protection locked="0"/>
    </xf>
    <xf numFmtId="0" fontId="0" fillId="3" borderId="3" xfId="0" applyFill="1" applyBorder="1" applyAlignment="1" applyProtection="1">
      <alignment vertical="center" wrapText="1"/>
      <protection locked="0"/>
    </xf>
    <xf numFmtId="0" fontId="15" fillId="0" borderId="0" xfId="0" applyFont="1" applyAlignment="1" applyProtection="1">
      <alignment horizontal="center" vertical="center"/>
      <protection locked="0"/>
    </xf>
    <xf numFmtId="0" fontId="0" fillId="3" borderId="6" xfId="0" applyFill="1" applyBorder="1" applyAlignment="1" applyProtection="1">
      <alignment horizontal="left" vertical="center" wrapText="1"/>
      <protection locked="0"/>
    </xf>
    <xf numFmtId="0" fontId="3" fillId="2" borderId="8" xfId="0" applyFont="1" applyFill="1" applyBorder="1" applyAlignment="1" applyProtection="1">
      <alignment horizontal="center" vertical="center" textRotation="90" wrapText="1"/>
      <protection locked="0"/>
    </xf>
    <xf numFmtId="0" fontId="3" fillId="2" borderId="3" xfId="0" applyFont="1" applyFill="1" applyBorder="1" applyAlignment="1" applyProtection="1">
      <alignment horizontal="center" vertical="center" textRotation="90" wrapText="1"/>
      <protection locked="0"/>
    </xf>
    <xf numFmtId="49" fontId="0" fillId="4" borderId="1" xfId="0" applyNumberFormat="1" applyFill="1" applyBorder="1" applyAlignment="1" applyProtection="1">
      <alignment horizontal="left" vertical="center" wrapText="1"/>
      <protection locked="0"/>
    </xf>
    <xf numFmtId="0" fontId="4" fillId="4" borderId="6" xfId="0" applyFont="1" applyFill="1" applyBorder="1" applyAlignment="1" applyProtection="1">
      <alignment horizontal="center" vertical="center" wrapText="1"/>
      <protection locked="0"/>
    </xf>
    <xf numFmtId="0" fontId="4" fillId="4" borderId="31" xfId="0" applyFont="1" applyFill="1" applyBorder="1" applyAlignment="1" applyProtection="1">
      <alignment horizontal="center" vertical="center" wrapText="1"/>
      <protection locked="0"/>
    </xf>
    <xf numFmtId="0" fontId="19" fillId="3" borderId="3" xfId="0" applyFont="1" applyFill="1" applyBorder="1" applyAlignment="1" applyProtection="1">
      <alignment vertical="center" wrapText="1"/>
      <protection locked="0"/>
    </xf>
    <xf numFmtId="49" fontId="19" fillId="2" borderId="3" xfId="0" applyNumberFormat="1" applyFont="1" applyFill="1" applyBorder="1" applyAlignment="1" applyProtection="1">
      <alignment vertical="center" wrapText="1"/>
      <protection locked="0"/>
    </xf>
    <xf numFmtId="0" fontId="19" fillId="2" borderId="1" xfId="0" applyFont="1" applyFill="1" applyBorder="1" applyAlignment="1" applyProtection="1">
      <alignment vertical="center" wrapText="1"/>
      <protection locked="0"/>
    </xf>
    <xf numFmtId="0" fontId="19" fillId="4" borderId="1" xfId="0" applyFont="1" applyFill="1" applyBorder="1" applyAlignment="1" applyProtection="1">
      <alignment vertical="center" wrapText="1"/>
      <protection locked="0"/>
    </xf>
    <xf numFmtId="0" fontId="14" fillId="6" borderId="12" xfId="0" applyFont="1" applyFill="1" applyBorder="1" applyAlignment="1" applyProtection="1">
      <alignment horizontal="center" wrapText="1"/>
      <protection locked="0"/>
    </xf>
    <xf numFmtId="0" fontId="28" fillId="0" borderId="0" xfId="0" applyFont="1" applyAlignment="1" applyProtection="1">
      <alignment wrapText="1"/>
      <protection locked="0"/>
    </xf>
    <xf numFmtId="0" fontId="0" fillId="3" borderId="10" xfId="0" applyFill="1" applyBorder="1" applyAlignment="1" applyProtection="1">
      <alignment horizontal="center" vertical="center" wrapText="1"/>
      <protection locked="0"/>
    </xf>
    <xf numFmtId="0" fontId="0" fillId="3" borderId="1" xfId="0" applyFont="1" applyFill="1" applyBorder="1" applyAlignment="1" applyProtection="1">
      <alignment horizontal="center" vertical="center" wrapText="1"/>
      <protection locked="0"/>
    </xf>
    <xf numFmtId="0" fontId="0" fillId="3" borderId="1" xfId="0" applyFill="1" applyBorder="1" applyAlignment="1" applyProtection="1">
      <alignment horizontal="left" vertical="center" wrapText="1"/>
      <protection locked="0"/>
    </xf>
    <xf numFmtId="0" fontId="2" fillId="0" borderId="8" xfId="0" applyFont="1" applyBorder="1" applyProtection="1">
      <alignment wrapText="1"/>
      <protection locked="0"/>
    </xf>
    <xf numFmtId="0" fontId="2" fillId="0" borderId="8" xfId="0" applyFont="1" applyBorder="1" applyAlignment="1" applyProtection="1">
      <alignment vertical="center" wrapText="1"/>
      <protection locked="0"/>
    </xf>
    <xf numFmtId="0" fontId="0" fillId="2" borderId="1" xfId="0" applyFont="1" applyFill="1" applyBorder="1" applyAlignment="1" applyProtection="1">
      <alignment vertical="center" wrapText="1"/>
      <protection locked="0"/>
    </xf>
    <xf numFmtId="0" fontId="4" fillId="2" borderId="10" xfId="0" applyFont="1" applyFill="1" applyBorder="1" applyAlignment="1" applyProtection="1">
      <alignment horizontal="center" vertical="center" wrapText="1"/>
      <protection locked="0"/>
    </xf>
    <xf numFmtId="0" fontId="4" fillId="2" borderId="35" xfId="0" applyFont="1" applyFill="1" applyBorder="1" applyAlignment="1" applyProtection="1">
      <alignment horizontal="center" vertical="center" wrapText="1"/>
      <protection locked="0"/>
    </xf>
    <xf numFmtId="0" fontId="19" fillId="4" borderId="6" xfId="0" applyFont="1" applyFill="1" applyBorder="1" applyAlignment="1" applyProtection="1">
      <alignment vertical="center" wrapText="1"/>
      <protection locked="0"/>
    </xf>
    <xf numFmtId="0" fontId="3" fillId="4" borderId="1" xfId="0" applyFont="1" applyFill="1" applyBorder="1" applyAlignment="1" applyProtection="1">
      <alignment horizontal="center" vertical="center" textRotation="90" wrapText="1"/>
      <protection locked="0"/>
    </xf>
    <xf numFmtId="0" fontId="4" fillId="4" borderId="5" xfId="0" applyFont="1" applyFill="1" applyBorder="1" applyAlignment="1" applyProtection="1">
      <alignment horizontal="center" vertical="center" wrapText="1"/>
      <protection locked="0"/>
    </xf>
    <xf numFmtId="0" fontId="0" fillId="4" borderId="3" xfId="0" applyFill="1" applyBorder="1" applyAlignment="1" applyProtection="1">
      <alignment horizontal="left" vertical="center" wrapText="1"/>
      <protection locked="0"/>
    </xf>
    <xf numFmtId="0" fontId="0" fillId="4" borderId="1" xfId="0" applyFill="1" applyBorder="1" applyAlignment="1" applyProtection="1">
      <alignment horizontal="left" vertical="center" wrapText="1"/>
      <protection locked="0"/>
    </xf>
    <xf numFmtId="0" fontId="19" fillId="4" borderId="1" xfId="0" applyFont="1" applyFill="1" applyBorder="1" applyAlignment="1" applyProtection="1">
      <alignment horizontal="left" vertical="center" wrapText="1"/>
      <protection locked="0"/>
    </xf>
    <xf numFmtId="0" fontId="19" fillId="2" borderId="3"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protection locked="0"/>
    </xf>
    <xf numFmtId="0" fontId="0" fillId="2" borderId="1" xfId="0" applyFill="1" applyBorder="1" applyAlignment="1" applyProtection="1">
      <alignment horizontal="left" vertical="center" wrapText="1"/>
      <protection locked="0"/>
    </xf>
    <xf numFmtId="0" fontId="14" fillId="6" borderId="0" xfId="0" applyFont="1" applyFill="1" applyAlignment="1" applyProtection="1">
      <alignment horizontal="center" vertical="center"/>
      <protection locked="0"/>
    </xf>
    <xf numFmtId="49" fontId="0" fillId="2" borderId="1" xfId="0" applyNumberFormat="1" applyFont="1" applyFill="1" applyBorder="1" applyProtection="1">
      <alignment wrapText="1"/>
      <protection locked="0"/>
    </xf>
    <xf numFmtId="0" fontId="0" fillId="0" borderId="14" xfId="0" applyBorder="1">
      <alignment wrapText="1"/>
    </xf>
    <xf numFmtId="0" fontId="0" fillId="0" borderId="21" xfId="0" applyBorder="1">
      <alignment wrapText="1"/>
    </xf>
    <xf numFmtId="0" fontId="0" fillId="3" borderId="3" xfId="0" applyFill="1" applyBorder="1" applyAlignment="1" applyProtection="1">
      <alignment vertical="center" wrapText="1"/>
      <protection locked="0"/>
    </xf>
    <xf numFmtId="0" fontId="19" fillId="2" borderId="3" xfId="0" applyFont="1" applyFill="1" applyBorder="1" applyAlignment="1" applyProtection="1">
      <alignment vertical="center" wrapText="1"/>
      <protection locked="0"/>
    </xf>
    <xf numFmtId="0" fontId="0" fillId="3" borderId="6" xfId="0" applyFill="1" applyBorder="1" applyAlignment="1" applyProtection="1">
      <alignment horizontal="center" vertical="center" wrapText="1"/>
      <protection locked="0"/>
    </xf>
    <xf numFmtId="49" fontId="0" fillId="4" borderId="1" xfId="0" applyNumberFormat="1" applyFill="1" applyBorder="1" applyAlignment="1" applyProtection="1">
      <alignment horizontal="left" vertical="center" wrapText="1"/>
      <protection locked="0"/>
    </xf>
    <xf numFmtId="0" fontId="12" fillId="0" borderId="0" xfId="0" applyFont="1" applyBorder="1" applyAlignment="1">
      <alignment vertical="top"/>
    </xf>
    <xf numFmtId="0" fontId="0" fillId="0" borderId="0" xfId="0" applyAlignment="1"/>
    <xf numFmtId="49" fontId="0" fillId="2" borderId="3" xfId="0" applyNumberFormat="1" applyFill="1" applyBorder="1" applyAlignment="1" applyProtection="1">
      <alignment vertical="center" wrapText="1"/>
      <protection locked="0"/>
    </xf>
    <xf numFmtId="0" fontId="0" fillId="3" borderId="1" xfId="0" applyFont="1" applyFill="1" applyBorder="1" applyAlignment="1" applyProtection="1">
      <alignment vertical="center" wrapText="1"/>
      <protection locked="0"/>
    </xf>
    <xf numFmtId="0" fontId="0" fillId="3" borderId="7" xfId="0" applyFill="1" applyBorder="1" applyAlignment="1" applyProtection="1">
      <alignment horizontal="center" vertical="center" wrapText="1"/>
      <protection locked="0"/>
    </xf>
    <xf numFmtId="0" fontId="0" fillId="0" borderId="21" xfId="0" applyBorder="1" applyAlignment="1" applyProtection="1">
      <alignment horizontal="center" vertical="center" wrapText="1"/>
      <protection locked="0"/>
    </xf>
    <xf numFmtId="0" fontId="15" fillId="0" borderId="0" xfId="0" applyFont="1" applyAlignment="1">
      <alignment horizontal="center"/>
    </xf>
    <xf numFmtId="49" fontId="0" fillId="5" borderId="26" xfId="0" applyNumberFormat="1" applyFill="1" applyBorder="1" applyAlignment="1">
      <alignment horizontal="right" wrapText="1"/>
    </xf>
    <xf numFmtId="49" fontId="3" fillId="2" borderId="20" xfId="0" applyNumberFormat="1" applyFont="1" applyFill="1" applyBorder="1" applyAlignment="1" applyProtection="1">
      <alignment horizontal="center" wrapText="1"/>
      <protection locked="0"/>
    </xf>
    <xf numFmtId="49" fontId="3" fillId="2" borderId="12" xfId="0" applyNumberFormat="1" applyFont="1" applyFill="1" applyBorder="1" applyAlignment="1" applyProtection="1">
      <alignment horizontal="center" wrapText="1"/>
      <protection locked="0"/>
    </xf>
    <xf numFmtId="49" fontId="3" fillId="2" borderId="1" xfId="0" applyNumberFormat="1" applyFont="1" applyFill="1" applyBorder="1" applyAlignment="1" applyProtection="1">
      <alignment horizontal="center" wrapText="1"/>
      <protection locked="0"/>
    </xf>
    <xf numFmtId="0" fontId="3" fillId="2" borderId="32"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49" fontId="5" fillId="2" borderId="7" xfId="0" applyNumberFormat="1" applyFont="1" applyFill="1" applyBorder="1" applyAlignment="1">
      <alignment horizontal="center" wrapText="1"/>
    </xf>
    <xf numFmtId="0" fontId="12" fillId="0" borderId="0" xfId="0" applyFont="1" applyAlignment="1">
      <alignment vertical="top" wrapText="1"/>
    </xf>
    <xf numFmtId="0" fontId="0" fillId="3" borderId="6" xfId="0" applyFill="1" applyBorder="1" applyAlignment="1" applyProtection="1">
      <alignment wrapText="1"/>
      <protection locked="0"/>
    </xf>
    <xf numFmtId="0" fontId="0" fillId="3" borderId="3" xfId="0" applyFill="1" applyBorder="1" applyAlignment="1" applyProtection="1">
      <alignment wrapText="1"/>
      <protection locked="0"/>
    </xf>
    <xf numFmtId="0" fontId="0" fillId="3" borderId="1" xfId="0" applyFill="1" applyBorder="1" applyAlignment="1" applyProtection="1">
      <alignment wrapText="1"/>
      <protection locked="0"/>
    </xf>
    <xf numFmtId="0" fontId="0" fillId="8" borderId="1" xfId="0" applyFont="1" applyFill="1" applyBorder="1" applyAlignment="1" applyProtection="1">
      <alignment horizontal="left" vertical="center" wrapText="1"/>
      <protection locked="0"/>
    </xf>
    <xf numFmtId="0" fontId="0" fillId="8" borderId="1" xfId="0" applyFill="1" applyBorder="1" applyAlignment="1" applyProtection="1">
      <alignment vertical="center" wrapText="1"/>
      <protection locked="0"/>
    </xf>
    <xf numFmtId="0" fontId="19" fillId="8" borderId="1" xfId="0" applyFont="1" applyFill="1" applyBorder="1" applyAlignment="1" applyProtection="1">
      <alignment vertical="center" wrapText="1"/>
      <protection locked="0"/>
    </xf>
    <xf numFmtId="0" fontId="0" fillId="0" borderId="0" xfId="0" applyBorder="1" applyAlignment="1"/>
    <xf numFmtId="0" fontId="0" fillId="8" borderId="0" xfId="0" applyFill="1" applyBorder="1" applyAlignment="1" applyProtection="1">
      <alignment horizontal="center" vertical="center" wrapText="1"/>
      <protection locked="0"/>
    </xf>
    <xf numFmtId="0" fontId="2" fillId="0" borderId="3" xfId="0" applyFont="1" applyBorder="1" applyProtection="1">
      <alignment wrapText="1"/>
      <protection locked="0"/>
    </xf>
    <xf numFmtId="49" fontId="13" fillId="6" borderId="11" xfId="0" applyNumberFormat="1" applyFont="1" applyFill="1" applyBorder="1" applyAlignment="1">
      <alignment horizontal="left" wrapText="1"/>
    </xf>
    <xf numFmtId="49" fontId="11" fillId="2" borderId="11" xfId="0" applyNumberFormat="1" applyFont="1" applyFill="1" applyBorder="1" applyAlignment="1">
      <alignment horizontal="center" vertical="center" wrapText="1"/>
    </xf>
    <xf numFmtId="0" fontId="0" fillId="0" borderId="0" xfId="0" applyAlignment="1">
      <alignment wrapText="1"/>
    </xf>
    <xf numFmtId="0" fontId="0" fillId="0" borderId="0" xfId="0" applyAlignment="1">
      <alignment horizontal="left" wrapText="1"/>
    </xf>
    <xf numFmtId="49" fontId="31" fillId="10" borderId="36" xfId="4" applyNumberFormat="1" applyFont="1" applyFill="1" applyAlignment="1">
      <alignment horizontal="center" vertical="center" wrapText="1"/>
    </xf>
    <xf numFmtId="0" fontId="31" fillId="10" borderId="36" xfId="4" applyFont="1" applyFill="1" applyAlignment="1">
      <alignment horizontal="center" vertical="center" wrapText="1"/>
    </xf>
    <xf numFmtId="0" fontId="15" fillId="0" borderId="0" xfId="0" applyFont="1" applyAlignment="1">
      <alignment horizontal="center" wrapText="1"/>
    </xf>
    <xf numFmtId="0" fontId="0" fillId="3" borderId="0" xfId="0" applyFont="1" applyFill="1" applyAlignment="1">
      <alignment horizontal="left" vertical="top" wrapText="1"/>
    </xf>
    <xf numFmtId="0" fontId="21" fillId="2" borderId="0" xfId="2" applyFill="1" applyAlignment="1">
      <alignment horizontal="left" wrapText="1"/>
    </xf>
    <xf numFmtId="0" fontId="16" fillId="6" borderId="0" xfId="0" applyFont="1" applyFill="1" applyAlignment="1">
      <alignment horizontal="left" wrapText="1"/>
    </xf>
    <xf numFmtId="49" fontId="0" fillId="0" borderId="9" xfId="0" applyNumberFormat="1" applyBorder="1" applyAlignment="1">
      <alignment horizontal="left" wrapText="1"/>
    </xf>
    <xf numFmtId="49" fontId="0" fillId="0" borderId="0" xfId="0" applyNumberFormat="1" applyAlignment="1">
      <alignment horizontal="left" wrapText="1"/>
    </xf>
    <xf numFmtId="0" fontId="14" fillId="6" borderId="10" xfId="0" applyFont="1" applyFill="1" applyBorder="1" applyAlignment="1">
      <alignment horizontal="center" wrapText="1"/>
    </xf>
    <xf numFmtId="0" fontId="18" fillId="6" borderId="11" xfId="0" applyFont="1" applyFill="1" applyBorder="1" applyAlignment="1">
      <alignment horizontal="center" wrapText="1"/>
    </xf>
    <xf numFmtId="0" fontId="18" fillId="6" borderId="12" xfId="0" applyFont="1" applyFill="1" applyBorder="1" applyAlignment="1">
      <alignment horizontal="center" wrapText="1"/>
    </xf>
    <xf numFmtId="0" fontId="21" fillId="2" borderId="0" xfId="2" applyFill="1" applyBorder="1" applyAlignment="1">
      <alignment horizontal="left" wrapText="1"/>
    </xf>
    <xf numFmtId="49" fontId="0" fillId="0" borderId="0" xfId="0" applyNumberFormat="1" applyAlignment="1">
      <alignment horizontal="left" vertical="top" wrapText="1"/>
    </xf>
    <xf numFmtId="49" fontId="22" fillId="0" borderId="0" xfId="0" applyNumberFormat="1" applyFont="1" applyAlignment="1">
      <alignment horizontal="center" wrapText="1"/>
    </xf>
    <xf numFmtId="49" fontId="8" fillId="0" borderId="0" xfId="0" applyNumberFormat="1" applyFont="1" applyAlignment="1">
      <alignment horizontal="left" vertical="top" wrapText="1"/>
    </xf>
    <xf numFmtId="49" fontId="15" fillId="0" borderId="0" xfId="0" applyNumberFormat="1" applyFont="1" applyAlignment="1">
      <alignment horizontal="center" wrapText="1"/>
    </xf>
    <xf numFmtId="49" fontId="8" fillId="0" borderId="0" xfId="0" applyNumberFormat="1" applyFont="1" applyAlignment="1">
      <alignment horizontal="left" wrapText="1"/>
    </xf>
    <xf numFmtId="0" fontId="32" fillId="10" borderId="36" xfId="4" applyFont="1" applyFill="1" applyAlignment="1">
      <alignment vertical="center" wrapText="1"/>
    </xf>
    <xf numFmtId="0" fontId="0" fillId="0" borderId="0" xfId="0" applyAlignment="1">
      <alignment wrapText="1"/>
    </xf>
    <xf numFmtId="0" fontId="32" fillId="10" borderId="36" xfId="4" applyFont="1" applyFill="1" applyAlignment="1">
      <alignment horizontal="left" vertical="center" wrapText="1"/>
    </xf>
    <xf numFmtId="0" fontId="0" fillId="0" borderId="0" xfId="0" applyAlignment="1">
      <alignment horizontal="left" wrapText="1"/>
    </xf>
    <xf numFmtId="49" fontId="0" fillId="2" borderId="11" xfId="0" applyNumberFormat="1" applyFill="1" applyBorder="1" applyAlignment="1">
      <alignment horizontal="left" vertical="top" wrapText="1"/>
    </xf>
    <xf numFmtId="49" fontId="0" fillId="2" borderId="12" xfId="0" applyNumberFormat="1" applyFill="1" applyBorder="1" applyAlignment="1">
      <alignment horizontal="left" vertical="top" wrapText="1"/>
    </xf>
    <xf numFmtId="49" fontId="3" fillId="2" borderId="10" xfId="0" applyNumberFormat="1" applyFont="1" applyFill="1" applyBorder="1" applyAlignment="1">
      <alignment horizontal="left" vertical="center" wrapText="1"/>
    </xf>
    <xf numFmtId="49" fontId="3" fillId="2" borderId="11" xfId="0" applyNumberFormat="1" applyFont="1" applyFill="1" applyBorder="1" applyAlignment="1">
      <alignment horizontal="left" vertical="center" wrapText="1"/>
    </xf>
    <xf numFmtId="49" fontId="13" fillId="6" borderId="10" xfId="0" applyNumberFormat="1" applyFont="1" applyFill="1" applyBorder="1" applyAlignment="1">
      <alignment horizontal="left" wrapText="1"/>
    </xf>
    <xf numFmtId="49" fontId="13" fillId="6" borderId="11" xfId="0" applyNumberFormat="1" applyFont="1" applyFill="1" applyBorder="1" applyAlignment="1">
      <alignment horizontal="left" wrapText="1"/>
    </xf>
    <xf numFmtId="49" fontId="13" fillId="6" borderId="12" xfId="0" applyNumberFormat="1" applyFont="1" applyFill="1" applyBorder="1" applyAlignment="1">
      <alignment horizontal="left" wrapText="1"/>
    </xf>
    <xf numFmtId="49" fontId="32" fillId="10" borderId="36" xfId="4" applyNumberFormat="1" applyFont="1" applyFill="1" applyAlignment="1">
      <alignment horizontal="left" vertical="center" wrapText="1"/>
    </xf>
    <xf numFmtId="49" fontId="13" fillId="11" borderId="37" xfId="4" applyNumberFormat="1" applyFont="1" applyFill="1" applyBorder="1" applyAlignment="1">
      <alignment wrapText="1"/>
    </xf>
    <xf numFmtId="0" fontId="13" fillId="11" borderId="38" xfId="4" applyFont="1" applyFill="1" applyBorder="1" applyAlignment="1">
      <alignment wrapText="1"/>
    </xf>
    <xf numFmtId="0" fontId="33" fillId="11" borderId="38" xfId="0" applyFont="1" applyFill="1" applyBorder="1" applyAlignment="1">
      <alignment wrapText="1"/>
    </xf>
    <xf numFmtId="0" fontId="33" fillId="11" borderId="39" xfId="0" applyFont="1" applyFill="1" applyBorder="1" applyAlignment="1">
      <alignment wrapText="1"/>
    </xf>
    <xf numFmtId="49" fontId="26" fillId="2" borderId="10" xfId="0" applyNumberFormat="1" applyFont="1" applyFill="1" applyBorder="1" applyAlignment="1">
      <alignment horizontal="left" vertical="center" wrapText="1"/>
    </xf>
    <xf numFmtId="49" fontId="22" fillId="2" borderId="11" xfId="0" applyNumberFormat="1" applyFont="1" applyFill="1" applyBorder="1" applyAlignment="1">
      <alignment horizontal="left" vertical="center" wrapText="1"/>
    </xf>
    <xf numFmtId="0" fontId="0" fillId="3" borderId="0" xfId="0" applyFill="1" applyAlignment="1" applyProtection="1">
      <alignment horizontal="left" vertical="top" wrapText="1"/>
      <protection locked="0"/>
    </xf>
    <xf numFmtId="0" fontId="3" fillId="3" borderId="0" xfId="0" applyFont="1" applyFill="1" applyAlignment="1" applyProtection="1">
      <alignment horizontal="left" vertical="center" wrapText="1"/>
      <protection locked="0"/>
    </xf>
    <xf numFmtId="0" fontId="12" fillId="0" borderId="0" xfId="0" applyFont="1" applyAlignment="1" applyProtection="1">
      <alignment horizontal="center" vertical="center" wrapText="1"/>
    </xf>
    <xf numFmtId="0" fontId="12" fillId="0" borderId="9" xfId="0" applyFont="1" applyBorder="1" applyAlignment="1" applyProtection="1">
      <alignment horizontal="center" vertical="center" wrapText="1"/>
    </xf>
    <xf numFmtId="49" fontId="0" fillId="4" borderId="7" xfId="0" applyNumberFormat="1" applyFill="1" applyBorder="1" applyAlignment="1" applyProtection="1">
      <alignment horizontal="center" vertical="center" wrapText="1"/>
      <protection locked="0"/>
    </xf>
    <xf numFmtId="49" fontId="0" fillId="4" borderId="21" xfId="0" applyNumberFormat="1" applyFill="1" applyBorder="1" applyAlignment="1" applyProtection="1">
      <alignment horizontal="center" vertical="center" wrapText="1"/>
      <protection locked="0"/>
    </xf>
    <xf numFmtId="49" fontId="0" fillId="4" borderId="5" xfId="0" applyNumberFormat="1" applyFill="1" applyBorder="1" applyAlignment="1" applyProtection="1">
      <alignment horizontal="center" vertical="center" wrapText="1"/>
      <protection locked="0"/>
    </xf>
    <xf numFmtId="49" fontId="0" fillId="4" borderId="14" xfId="0" applyNumberFormat="1" applyFill="1" applyBorder="1" applyAlignment="1" applyProtection="1">
      <alignment horizontal="center" vertical="center" wrapText="1"/>
      <protection locked="0"/>
    </xf>
    <xf numFmtId="49" fontId="0" fillId="4" borderId="0" xfId="0" applyNumberFormat="1" applyFill="1" applyBorder="1" applyAlignment="1" applyProtection="1">
      <alignment horizontal="center" vertical="center" wrapText="1"/>
      <protection locked="0"/>
    </xf>
    <xf numFmtId="49" fontId="0" fillId="4" borderId="13" xfId="0" applyNumberFormat="1" applyFill="1" applyBorder="1" applyAlignment="1" applyProtection="1">
      <alignment horizontal="center" vertical="center" wrapText="1"/>
      <protection locked="0"/>
    </xf>
    <xf numFmtId="49" fontId="0" fillId="4" borderId="4" xfId="0" applyNumberFormat="1" applyFill="1" applyBorder="1" applyAlignment="1" applyProtection="1">
      <alignment horizontal="center" vertical="center" wrapText="1"/>
      <protection locked="0"/>
    </xf>
    <xf numFmtId="49" fontId="0" fillId="4" borderId="9" xfId="0" applyNumberFormat="1" applyFill="1" applyBorder="1" applyAlignment="1" applyProtection="1">
      <alignment horizontal="center" vertical="center" wrapText="1"/>
      <protection locked="0"/>
    </xf>
    <xf numFmtId="49" fontId="0" fillId="4" borderId="2" xfId="0" applyNumberFormat="1" applyFill="1" applyBorder="1" applyAlignment="1" applyProtection="1">
      <alignment horizontal="center" vertical="center" wrapText="1"/>
      <protection locked="0"/>
    </xf>
    <xf numFmtId="0" fontId="23" fillId="0" borderId="0" xfId="0" applyFont="1" applyAlignment="1" applyProtection="1">
      <alignment horizontal="center"/>
      <protection locked="0"/>
    </xf>
    <xf numFmtId="0" fontId="24" fillId="0" borderId="0" xfId="0" applyFont="1" applyAlignment="1" applyProtection="1">
      <alignment horizontal="center"/>
      <protection locked="0"/>
    </xf>
    <xf numFmtId="0" fontId="3" fillId="2" borderId="6" xfId="0" applyFont="1" applyFill="1" applyBorder="1" applyAlignment="1" applyProtection="1">
      <alignment horizontal="center" vertical="center" textRotation="90" wrapText="1"/>
      <protection locked="0"/>
    </xf>
    <xf numFmtId="0" fontId="3" fillId="2" borderId="8" xfId="0" applyFont="1" applyFill="1" applyBorder="1" applyAlignment="1" applyProtection="1">
      <alignment horizontal="center" vertical="center" textRotation="90" wrapText="1"/>
      <protection locked="0"/>
    </xf>
    <xf numFmtId="49" fontId="0" fillId="2" borderId="1" xfId="0" applyNumberFormat="1" applyFill="1" applyBorder="1" applyAlignment="1" applyProtection="1">
      <alignment horizontal="left" vertical="center" wrapText="1"/>
      <protection locked="0"/>
    </xf>
    <xf numFmtId="0" fontId="14" fillId="6" borderId="0" xfId="0" applyFont="1" applyFill="1" applyAlignment="1" applyProtection="1">
      <alignment horizontal="center" vertical="center"/>
      <protection locked="0"/>
    </xf>
    <xf numFmtId="0" fontId="15" fillId="0" borderId="0" xfId="0" applyFont="1" applyAlignment="1" applyProtection="1">
      <alignment horizontal="center" vertical="center"/>
      <protection locked="0"/>
    </xf>
    <xf numFmtId="0" fontId="3" fillId="4" borderId="6" xfId="0" applyFont="1" applyFill="1" applyBorder="1" applyAlignment="1" applyProtection="1">
      <alignment horizontal="center" vertical="center" textRotation="90" wrapText="1"/>
      <protection locked="0"/>
    </xf>
    <xf numFmtId="0" fontId="0" fillId="0" borderId="8" xfId="0" applyBorder="1" applyAlignment="1">
      <alignment horizontal="center" vertical="center" textRotation="90" wrapText="1"/>
    </xf>
    <xf numFmtId="0" fontId="0" fillId="0" borderId="3" xfId="0" applyBorder="1" applyAlignment="1">
      <alignment horizontal="center" vertical="center" textRotation="90" wrapText="1"/>
    </xf>
    <xf numFmtId="0" fontId="3" fillId="2" borderId="6" xfId="3" applyFont="1" applyFill="1" applyBorder="1" applyAlignment="1">
      <alignment horizontal="center" vertical="center" textRotation="90"/>
      <protection locked="0"/>
    </xf>
    <xf numFmtId="0" fontId="0" fillId="2" borderId="8" xfId="0" applyFill="1" applyBorder="1" applyAlignment="1">
      <alignment wrapText="1"/>
    </xf>
    <xf numFmtId="0" fontId="0" fillId="2" borderId="3" xfId="0" applyFill="1" applyBorder="1" applyAlignment="1">
      <alignment wrapText="1"/>
    </xf>
    <xf numFmtId="0" fontId="23" fillId="0" borderId="0" xfId="0" applyFont="1" applyAlignment="1" applyProtection="1">
      <alignment horizontal="left"/>
      <protection locked="0"/>
    </xf>
    <xf numFmtId="0" fontId="15" fillId="0" borderId="0" xfId="0" applyFont="1" applyAlignment="1" applyProtection="1">
      <alignment horizontal="left"/>
      <protection locked="0"/>
    </xf>
    <xf numFmtId="0" fontId="3" fillId="4" borderId="6" xfId="3" applyFont="1" applyBorder="1" applyAlignment="1">
      <alignment textRotation="90" wrapText="1"/>
      <protection locked="0"/>
    </xf>
    <xf numFmtId="0" fontId="0" fillId="0" borderId="8" xfId="0" applyBorder="1" applyAlignment="1">
      <alignment wrapText="1"/>
    </xf>
    <xf numFmtId="0" fontId="3" fillId="2" borderId="6" xfId="0" applyFont="1" applyFill="1" applyBorder="1" applyAlignment="1" applyProtection="1">
      <alignment horizontal="center" vertical="center" textRotation="90"/>
      <protection locked="0"/>
    </xf>
    <xf numFmtId="0" fontId="0" fillId="0" borderId="8" xfId="0" applyBorder="1" applyAlignment="1">
      <alignment horizontal="center" vertical="center" textRotation="90"/>
    </xf>
    <xf numFmtId="0" fontId="0" fillId="0" borderId="3" xfId="0" applyBorder="1" applyAlignment="1">
      <alignment horizontal="center" vertical="center" textRotation="90"/>
    </xf>
    <xf numFmtId="49" fontId="0" fillId="2" borderId="7" xfId="0" applyNumberFormat="1" applyFill="1" applyBorder="1" applyAlignment="1" applyProtection="1">
      <alignment horizontal="center" vertical="center" wrapText="1"/>
      <protection locked="0"/>
    </xf>
    <xf numFmtId="49" fontId="0" fillId="2" borderId="21" xfId="0" applyNumberFormat="1" applyFill="1" applyBorder="1" applyAlignment="1" applyProtection="1">
      <alignment horizontal="center" vertical="center" wrapText="1"/>
      <protection locked="0"/>
    </xf>
    <xf numFmtId="49" fontId="0" fillId="2" borderId="5" xfId="0" applyNumberFormat="1" applyFill="1" applyBorder="1" applyAlignment="1" applyProtection="1">
      <alignment horizontal="center" vertical="center" wrapText="1"/>
      <protection locked="0"/>
    </xf>
    <xf numFmtId="49" fontId="0" fillId="2" borderId="14" xfId="0" applyNumberFormat="1" applyFill="1" applyBorder="1" applyAlignment="1" applyProtection="1">
      <alignment horizontal="center" vertical="center" wrapText="1"/>
      <protection locked="0"/>
    </xf>
    <xf numFmtId="49" fontId="0" fillId="2" borderId="0" xfId="0" applyNumberFormat="1" applyFill="1" applyBorder="1" applyAlignment="1" applyProtection="1">
      <alignment horizontal="center" vertical="center" wrapText="1"/>
      <protection locked="0"/>
    </xf>
    <xf numFmtId="49" fontId="0" fillId="2" borderId="13" xfId="0" applyNumberFormat="1" applyFill="1" applyBorder="1" applyAlignment="1" applyProtection="1">
      <alignment horizontal="center" vertical="center" wrapText="1"/>
      <protection locked="0"/>
    </xf>
    <xf numFmtId="49" fontId="0" fillId="2" borderId="4" xfId="0" applyNumberFormat="1" applyFill="1" applyBorder="1" applyAlignment="1" applyProtection="1">
      <alignment horizontal="center" vertical="center" wrapText="1"/>
      <protection locked="0"/>
    </xf>
    <xf numFmtId="49" fontId="0" fillId="2" borderId="9" xfId="0" applyNumberFormat="1" applyFill="1" applyBorder="1" applyAlignment="1" applyProtection="1">
      <alignment horizontal="center" vertical="center" wrapText="1"/>
      <protection locked="0"/>
    </xf>
    <xf numFmtId="49" fontId="0" fillId="2" borderId="2" xfId="0" applyNumberForma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textRotation="90" wrapText="1"/>
      <protection locked="0"/>
    </xf>
    <xf numFmtId="0" fontId="3" fillId="4" borderId="8" xfId="0" applyFont="1" applyFill="1" applyBorder="1" applyAlignment="1" applyProtection="1">
      <alignment horizontal="center" vertical="center" textRotation="90" wrapText="1"/>
      <protection locked="0"/>
    </xf>
    <xf numFmtId="0" fontId="3" fillId="4" borderId="3" xfId="0" applyFont="1" applyFill="1" applyBorder="1" applyAlignment="1" applyProtection="1">
      <alignment horizontal="center" vertical="center" textRotation="90" wrapText="1"/>
      <protection locked="0"/>
    </xf>
    <xf numFmtId="0" fontId="4" fillId="4" borderId="6" xfId="0" applyFont="1" applyFill="1" applyBorder="1" applyAlignment="1" applyProtection="1">
      <alignment horizontal="center" vertical="center" wrapText="1"/>
      <protection locked="0"/>
    </xf>
    <xf numFmtId="0" fontId="4" fillId="4" borderId="3" xfId="0" applyFont="1" applyFill="1" applyBorder="1" applyAlignment="1" applyProtection="1">
      <alignment horizontal="center" vertical="center" wrapText="1"/>
      <protection locked="0"/>
    </xf>
    <xf numFmtId="0" fontId="15" fillId="0" borderId="0" xfId="0" applyFont="1" applyAlignment="1" applyProtection="1">
      <alignment vertical="center"/>
      <protection locked="0"/>
    </xf>
    <xf numFmtId="0" fontId="26" fillId="4" borderId="6" xfId="0" applyFont="1" applyFill="1" applyBorder="1" applyAlignment="1" applyProtection="1">
      <alignment horizontal="center" vertical="center" textRotation="90" wrapText="1"/>
      <protection locked="0"/>
    </xf>
    <xf numFmtId="0" fontId="26" fillId="4" borderId="8" xfId="0" applyFont="1" applyFill="1" applyBorder="1" applyAlignment="1" applyProtection="1">
      <alignment horizontal="center" vertical="center" textRotation="90" wrapText="1"/>
      <protection locked="0"/>
    </xf>
    <xf numFmtId="0" fontId="26" fillId="4" borderId="3" xfId="0" applyFont="1" applyFill="1" applyBorder="1" applyAlignment="1" applyProtection="1">
      <alignment horizontal="center" vertical="center" textRotation="90" wrapText="1"/>
      <protection locked="0"/>
    </xf>
    <xf numFmtId="0" fontId="3" fillId="2" borderId="8" xfId="0" applyFont="1" applyFill="1" applyBorder="1" applyAlignment="1">
      <alignment horizontal="center" vertical="center" textRotation="90" wrapText="1"/>
    </xf>
    <xf numFmtId="0" fontId="3" fillId="2" borderId="3" xfId="0" applyFont="1" applyFill="1" applyBorder="1" applyAlignment="1">
      <alignment horizontal="center" vertical="center" textRotation="90" wrapText="1"/>
    </xf>
    <xf numFmtId="0" fontId="4" fillId="2" borderId="6"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33" xfId="0" applyFont="1" applyFill="1" applyBorder="1" applyAlignment="1" applyProtection="1">
      <alignment horizontal="center" vertical="center" wrapText="1"/>
      <protection locked="0"/>
    </xf>
    <xf numFmtId="0" fontId="4" fillId="2" borderId="34" xfId="0" applyFont="1" applyFill="1" applyBorder="1" applyAlignment="1" applyProtection="1">
      <alignment horizontal="center" vertical="center" wrapText="1"/>
      <protection locked="0"/>
    </xf>
    <xf numFmtId="0" fontId="4" fillId="2" borderId="7"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0" fillId="3" borderId="6" xfId="0" applyFill="1" applyBorder="1" applyAlignment="1" applyProtection="1">
      <alignment horizontal="center" vertical="center" wrapText="1"/>
      <protection locked="0"/>
    </xf>
    <xf numFmtId="0" fontId="0" fillId="3" borderId="3" xfId="0" applyFill="1" applyBorder="1" applyAlignment="1" applyProtection="1">
      <alignment horizontal="center" vertical="center" wrapText="1"/>
      <protection locked="0"/>
    </xf>
    <xf numFmtId="49" fontId="0" fillId="4" borderId="1" xfId="0" applyNumberFormat="1" applyFill="1" applyBorder="1" applyAlignment="1" applyProtection="1">
      <alignment horizontal="left" vertical="center" wrapText="1"/>
      <protection locked="0"/>
    </xf>
    <xf numFmtId="0" fontId="4" fillId="4" borderId="33" xfId="0" applyFont="1" applyFill="1" applyBorder="1" applyAlignment="1" applyProtection="1">
      <alignment horizontal="center" vertical="center" wrapText="1"/>
      <protection locked="0"/>
    </xf>
    <xf numFmtId="0" fontId="4" fillId="4" borderId="34" xfId="0" applyFont="1" applyFill="1" applyBorder="1" applyAlignment="1" applyProtection="1">
      <alignment horizontal="center" vertical="center" wrapText="1"/>
      <protection locked="0"/>
    </xf>
    <xf numFmtId="0" fontId="4" fillId="4" borderId="31" xfId="0" applyFont="1" applyFill="1" applyBorder="1" applyAlignment="1" applyProtection="1">
      <alignment horizontal="center" vertical="center" wrapText="1"/>
      <protection locked="0"/>
    </xf>
    <xf numFmtId="0" fontId="4" fillId="4" borderId="32" xfId="0" applyFont="1" applyFill="1" applyBorder="1" applyAlignment="1" applyProtection="1">
      <alignment horizontal="center" vertical="center" wrapText="1"/>
      <protection locked="0"/>
    </xf>
    <xf numFmtId="0" fontId="0" fillId="4" borderId="8" xfId="0" applyFill="1" applyBorder="1" applyAlignment="1">
      <alignment horizontal="center" vertical="center" textRotation="90" wrapText="1"/>
    </xf>
    <xf numFmtId="0" fontId="0" fillId="4" borderId="3" xfId="0" applyFill="1" applyBorder="1" applyAlignment="1">
      <alignment horizontal="center" vertical="center" textRotation="90" wrapText="1"/>
    </xf>
    <xf numFmtId="0" fontId="12" fillId="0" borderId="0" xfId="0" applyFont="1" applyBorder="1" applyAlignment="1" applyProtection="1">
      <alignment horizontal="center" vertical="center" wrapText="1"/>
    </xf>
    <xf numFmtId="0" fontId="0" fillId="2" borderId="8" xfId="0" applyFill="1" applyBorder="1" applyAlignment="1">
      <alignment horizontal="center" vertical="center" textRotation="90" wrapText="1"/>
    </xf>
    <xf numFmtId="0" fontId="0" fillId="2" borderId="3" xfId="0" applyFill="1" applyBorder="1" applyAlignment="1">
      <alignment horizontal="center" vertical="center" textRotation="90" wrapText="1"/>
    </xf>
    <xf numFmtId="0" fontId="3" fillId="4" borderId="6" xfId="0" applyFont="1" applyFill="1" applyBorder="1" applyAlignment="1">
      <alignment horizontal="center" vertical="center" textRotation="90" wrapText="1"/>
    </xf>
    <xf numFmtId="0" fontId="3" fillId="4" borderId="3" xfId="0" applyFont="1" applyFill="1" applyBorder="1" applyAlignment="1">
      <alignment horizontal="center" vertical="center" textRotation="90" wrapText="1"/>
    </xf>
    <xf numFmtId="0" fontId="0" fillId="0" borderId="0" xfId="0" applyAlignment="1" applyProtection="1">
      <alignment horizontal="center" wrapText="1"/>
      <protection locked="0"/>
    </xf>
    <xf numFmtId="0" fontId="0" fillId="0" borderId="9" xfId="0" applyBorder="1" applyAlignment="1" applyProtection="1">
      <alignment horizontal="center" wrapText="1"/>
      <protection locked="0"/>
    </xf>
    <xf numFmtId="0" fontId="17" fillId="7" borderId="0"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0" fillId="2" borderId="5" xfId="0" applyFill="1" applyBorder="1" applyAlignment="1">
      <alignment horizontal="left" wrapText="1"/>
    </xf>
    <xf numFmtId="0" fontId="0" fillId="2" borderId="2" xfId="0" applyFill="1" applyBorder="1" applyAlignment="1">
      <alignment horizontal="left" wrapText="1"/>
    </xf>
    <xf numFmtId="0" fontId="0" fillId="2" borderId="21" xfId="0" applyFill="1" applyBorder="1" applyAlignment="1">
      <alignment horizontal="right" wrapText="1"/>
    </xf>
    <xf numFmtId="0" fontId="0" fillId="2" borderId="9" xfId="0" applyFill="1" applyBorder="1" applyAlignment="1">
      <alignment horizontal="right" wrapText="1"/>
    </xf>
    <xf numFmtId="0" fontId="0" fillId="2" borderId="6" xfId="0" applyFill="1" applyBorder="1" applyAlignment="1">
      <alignment horizontal="center" wrapText="1"/>
    </xf>
    <xf numFmtId="0" fontId="0" fillId="2" borderId="3" xfId="0" applyFill="1" applyBorder="1" applyAlignment="1">
      <alignment horizontal="center" wrapText="1"/>
    </xf>
    <xf numFmtId="0" fontId="0" fillId="2" borderId="7" xfId="0" applyFill="1" applyBorder="1" applyAlignment="1">
      <alignment horizontal="left" wrapText="1"/>
    </xf>
    <xf numFmtId="0" fontId="0" fillId="2" borderId="21" xfId="0" applyFill="1" applyBorder="1" applyAlignment="1">
      <alignment horizontal="left" wrapText="1"/>
    </xf>
    <xf numFmtId="0" fontId="0" fillId="2" borderId="4" xfId="0" applyFill="1" applyBorder="1" applyAlignment="1">
      <alignment horizontal="left" wrapText="1"/>
    </xf>
    <xf numFmtId="0" fontId="0" fillId="2" borderId="9" xfId="0" applyFill="1" applyBorder="1" applyAlignment="1">
      <alignment horizontal="left" wrapText="1"/>
    </xf>
    <xf numFmtId="0" fontId="0" fillId="2" borderId="13" xfId="0" applyFill="1" applyBorder="1" applyAlignment="1">
      <alignment horizontal="left" wrapText="1"/>
    </xf>
    <xf numFmtId="0" fontId="0" fillId="2" borderId="0" xfId="0" applyFill="1" applyBorder="1" applyAlignment="1">
      <alignment horizontal="right" wrapText="1"/>
    </xf>
    <xf numFmtId="0" fontId="0" fillId="2" borderId="8" xfId="0" applyFill="1" applyBorder="1" applyAlignment="1">
      <alignment horizontal="center" wrapText="1"/>
    </xf>
    <xf numFmtId="0" fontId="0" fillId="2" borderId="14" xfId="0" applyFill="1" applyBorder="1" applyAlignment="1">
      <alignment horizontal="left" wrapText="1"/>
    </xf>
    <xf numFmtId="0" fontId="0" fillId="2" borderId="0" xfId="0" applyFill="1" applyBorder="1" applyAlignment="1">
      <alignment horizontal="left" wrapText="1"/>
    </xf>
    <xf numFmtId="0" fontId="15" fillId="0" borderId="0" xfId="0" applyFont="1" applyAlignment="1">
      <alignment horizontal="center"/>
    </xf>
    <xf numFmtId="0" fontId="0" fillId="0" borderId="21" xfId="0" applyBorder="1" applyAlignment="1" applyProtection="1">
      <alignment horizontal="center" vertical="top" wrapText="1"/>
      <protection locked="0"/>
    </xf>
    <xf numFmtId="0" fontId="0" fillId="10" borderId="0" xfId="0" applyFill="1" applyAlignment="1" applyProtection="1">
      <alignment horizontal="left" wrapText="1"/>
      <protection locked="0"/>
    </xf>
    <xf numFmtId="0" fontId="7" fillId="0" borderId="0" xfId="0" applyFont="1" applyAlignment="1">
      <alignment horizontal="left" wrapText="1"/>
    </xf>
    <xf numFmtId="0" fontId="16" fillId="6" borderId="3" xfId="0" applyFont="1" applyFill="1" applyBorder="1" applyAlignment="1">
      <alignment horizontal="center" wrapText="1"/>
    </xf>
    <xf numFmtId="0" fontId="16" fillId="6" borderId="4" xfId="0" applyFont="1" applyFill="1" applyBorder="1" applyAlignment="1">
      <alignment horizontal="center" wrapText="1"/>
    </xf>
    <xf numFmtId="0" fontId="0" fillId="2" borderId="1" xfId="0" applyFill="1" applyBorder="1" applyAlignment="1">
      <alignment horizontal="left" wrapText="1"/>
    </xf>
    <xf numFmtId="0" fontId="0" fillId="2" borderId="10" xfId="0" applyFill="1" applyBorder="1" applyAlignment="1">
      <alignment horizontal="left" wrapText="1"/>
    </xf>
    <xf numFmtId="0" fontId="7" fillId="0" borderId="0" xfId="0" applyFont="1" applyAlignment="1" applyProtection="1">
      <alignment horizontal="center" wrapText="1"/>
      <protection locked="0"/>
    </xf>
    <xf numFmtId="0" fontId="0" fillId="0" borderId="0" xfId="0" applyAlignment="1" applyProtection="1">
      <alignment horizontal="left" vertical="top" wrapText="1"/>
      <protection locked="0"/>
    </xf>
    <xf numFmtId="0" fontId="16" fillId="6" borderId="9" xfId="0" applyFont="1" applyFill="1" applyBorder="1" applyAlignment="1">
      <alignment horizontal="center" wrapText="1"/>
    </xf>
    <xf numFmtId="0" fontId="16" fillId="6" borderId="2" xfId="0" applyFont="1" applyFill="1" applyBorder="1" applyAlignment="1">
      <alignment horizontal="center" wrapText="1"/>
    </xf>
    <xf numFmtId="0" fontId="0" fillId="0" borderId="0" xfId="0" applyAlignment="1">
      <alignment horizontal="left" vertical="top" wrapText="1"/>
    </xf>
    <xf numFmtId="0" fontId="3" fillId="0" borderId="0" xfId="0" applyFont="1" applyAlignment="1">
      <alignment horizontal="center" wrapText="1"/>
    </xf>
    <xf numFmtId="0" fontId="6" fillId="0" borderId="0" xfId="0" applyFont="1" applyAlignment="1">
      <alignment horizontal="center" wrapText="1"/>
    </xf>
    <xf numFmtId="0" fontId="6" fillId="0" borderId="0" xfId="0" applyFont="1" applyAlignment="1">
      <alignment horizontal="left" wrapText="1"/>
    </xf>
    <xf numFmtId="0" fontId="30" fillId="11" borderId="0" xfId="0" applyFont="1" applyFill="1" applyAlignment="1">
      <alignment horizontal="left" vertical="center" wrapText="1" readingOrder="1"/>
    </xf>
    <xf numFmtId="0" fontId="34" fillId="10" borderId="0" xfId="0" applyFont="1" applyFill="1" applyAlignment="1">
      <alignment horizontal="left" vertical="center" wrapText="1" readingOrder="1"/>
    </xf>
    <xf numFmtId="0" fontId="3" fillId="10" borderId="0" xfId="0" applyFont="1" applyFill="1" applyAlignment="1" applyProtection="1">
      <alignment horizontal="left" vertical="center" wrapText="1"/>
      <protection locked="0"/>
    </xf>
    <xf numFmtId="0" fontId="0" fillId="10" borderId="0" xfId="0" applyFill="1" applyAlignment="1" applyProtection="1">
      <alignment horizontal="left" vertical="top" wrapText="1"/>
      <protection locked="0"/>
    </xf>
  </cellXfs>
  <cellStyles count="5">
    <cellStyle name="Ausgabe" xfId="4" builtinId="21"/>
    <cellStyle name="Link" xfId="2" builtinId="8"/>
    <cellStyle name="ohne Rahmen" xfId="3"/>
    <cellStyle name="Standard" xfId="0" builtinId="0" customBuiltin="1"/>
    <cellStyle name="Standard 2" xfId="1"/>
  </cellStyles>
  <dxfs count="0"/>
  <tableStyles count="0" defaultTableStyle="TableStyleMedium2" defaultPivotStyle="PivotStyleLight16"/>
  <colors>
    <mruColors>
      <color rgb="FFBCCDEB"/>
      <color rgb="FFD9EAF5"/>
      <color rgb="FF0069B4"/>
      <color rgb="FF003369"/>
      <color rgb="FFEEF7E2"/>
      <color rgb="FFE3EDC6"/>
      <color rgb="FFF59C00"/>
      <color rgb="FFFEF0DD"/>
      <color rgb="FFAAB1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'Übersicht PflAPrV-Kompetenzen'!$C$20:$G$20</c:f>
              <c:strCache>
                <c:ptCount val="5"/>
                <c:pt idx="0">
                  <c:v>I</c:v>
                </c:pt>
                <c:pt idx="1">
                  <c:v>II</c:v>
                </c:pt>
                <c:pt idx="2">
                  <c:v>III</c:v>
                </c:pt>
                <c:pt idx="3">
                  <c:v>IV</c:v>
                </c:pt>
                <c:pt idx="4">
                  <c:v>V</c:v>
                </c:pt>
              </c:strCache>
            </c:strRef>
          </c:cat>
          <c:val>
            <c:numRef>
              <c:f>'Übersicht PflAPrV-Kompetenzen'!$C$25:$G$25</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0-3FF8-469F-B179-810EB3BA9D24}"/>
            </c:ext>
          </c:extLst>
        </c:ser>
        <c:ser>
          <c:idx val="1"/>
          <c:order val="1"/>
          <c:spPr>
            <a:ln w="28575" cap="rnd">
              <a:solidFill>
                <a:schemeClr val="accent2"/>
              </a:solidFill>
              <a:round/>
            </a:ln>
            <a:effectLst/>
          </c:spPr>
          <c:marker>
            <c:symbol val="none"/>
          </c:marker>
          <c:cat>
            <c:strRef>
              <c:f>'Übersicht PflAPrV-Kompetenzen'!$C$20:$G$20</c:f>
              <c:strCache>
                <c:ptCount val="5"/>
                <c:pt idx="0">
                  <c:v>I</c:v>
                </c:pt>
                <c:pt idx="1">
                  <c:v>II</c:v>
                </c:pt>
                <c:pt idx="2">
                  <c:v>III</c:v>
                </c:pt>
                <c:pt idx="3">
                  <c:v>IV</c:v>
                </c:pt>
                <c:pt idx="4">
                  <c:v>V</c:v>
                </c:pt>
              </c:strCache>
            </c:strRef>
          </c:cat>
          <c:val>
            <c:numLit>
              <c:formatCode>General</c:formatCode>
              <c:ptCount val="1"/>
              <c:pt idx="0">
                <c:v>1</c:v>
              </c:pt>
            </c:numLit>
          </c:val>
          <c:extLst>
            <c:ext xmlns:c16="http://schemas.microsoft.com/office/drawing/2014/chart" uri="{C3380CC4-5D6E-409C-BE32-E72D297353CC}">
              <c16:uniqueId val="{00000001-3FF8-469F-B179-810EB3BA9D24}"/>
            </c:ext>
          </c:extLst>
        </c:ser>
        <c:dLbls>
          <c:showLegendKey val="0"/>
          <c:showVal val="0"/>
          <c:showCatName val="0"/>
          <c:showSerName val="0"/>
          <c:showPercent val="0"/>
          <c:showBubbleSize val="0"/>
        </c:dLbls>
        <c:axId val="471472480"/>
        <c:axId val="471478384"/>
      </c:radarChart>
      <c:catAx>
        <c:axId val="471472480"/>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71478384"/>
        <c:crosses val="autoZero"/>
        <c:auto val="1"/>
        <c:lblAlgn val="ctr"/>
        <c:lblOffset val="100"/>
        <c:noMultiLvlLbl val="0"/>
      </c:catAx>
      <c:valAx>
        <c:axId val="471478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71472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'Übersicht TEMA-Kompetenzen'!$C$20:$E$20</c:f>
              <c:strCache>
                <c:ptCount val="3"/>
                <c:pt idx="0">
                  <c:v>UK</c:v>
                </c:pt>
                <c:pt idx="1">
                  <c:v>OK</c:v>
                </c:pt>
                <c:pt idx="2">
                  <c:v>SK</c:v>
                </c:pt>
              </c:strCache>
            </c:strRef>
          </c:cat>
          <c:val>
            <c:numRef>
              <c:f>'Übersicht TEMA-Kompetenzen'!$C$25:$E$25</c:f>
              <c:numCache>
                <c:formatCode>0.00%</c:formatCode>
                <c:ptCount val="3"/>
                <c:pt idx="0">
                  <c:v>0</c:v>
                </c:pt>
                <c:pt idx="1">
                  <c:v>0</c:v>
                </c:pt>
                <c:pt idx="2">
                  <c:v>0</c:v>
                </c:pt>
              </c:numCache>
            </c:numRef>
          </c:val>
          <c:extLst>
            <c:ext xmlns:c16="http://schemas.microsoft.com/office/drawing/2014/chart" uri="{C3380CC4-5D6E-409C-BE32-E72D297353CC}">
              <c16:uniqueId val="{00000000-A46E-43EB-881E-37EA52BB381F}"/>
            </c:ext>
          </c:extLst>
        </c:ser>
        <c:dLbls>
          <c:showLegendKey val="0"/>
          <c:showVal val="0"/>
          <c:showCatName val="0"/>
          <c:showSerName val="0"/>
          <c:showPercent val="0"/>
          <c:showBubbleSize val="0"/>
        </c:dLbls>
        <c:axId val="471472480"/>
        <c:axId val="471478384"/>
      </c:radarChart>
      <c:catAx>
        <c:axId val="471472480"/>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71478384"/>
        <c:crosses val="autoZero"/>
        <c:auto val="1"/>
        <c:lblAlgn val="ctr"/>
        <c:lblOffset val="100"/>
        <c:noMultiLvlLbl val="0"/>
      </c:catAx>
      <c:valAx>
        <c:axId val="471478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71472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8</xdr:col>
      <xdr:colOff>685800</xdr:colOff>
      <xdr:row>2</xdr:row>
      <xdr:rowOff>123825</xdr:rowOff>
    </xdr:from>
    <xdr:to>
      <xdr:col>12</xdr:col>
      <xdr:colOff>285750</xdr:colOff>
      <xdr:row>6</xdr:row>
      <xdr:rowOff>34925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00775" y="514350"/>
          <a:ext cx="2647950" cy="882650"/>
        </a:xfrm>
        <a:prstGeom prst="rect">
          <a:avLst/>
        </a:prstGeom>
      </xdr:spPr>
    </xdr:pic>
    <xdr:clientData/>
  </xdr:twoCellAnchor>
  <xdr:twoCellAnchor editAs="oneCell">
    <xdr:from>
      <xdr:col>9</xdr:col>
      <xdr:colOff>161925</xdr:colOff>
      <xdr:row>6</xdr:row>
      <xdr:rowOff>209550</xdr:rowOff>
    </xdr:from>
    <xdr:to>
      <xdr:col>12</xdr:col>
      <xdr:colOff>685800</xdr:colOff>
      <xdr:row>8</xdr:row>
      <xdr:rowOff>299550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38850" y="1571625"/>
          <a:ext cx="2809875" cy="575775"/>
        </a:xfrm>
        <a:prstGeom prst="rect">
          <a:avLst/>
        </a:prstGeom>
      </xdr:spPr>
    </xdr:pic>
    <xdr:clientData/>
  </xdr:twoCellAnchor>
  <xdr:twoCellAnchor>
    <xdr:from>
      <xdr:col>13</xdr:col>
      <xdr:colOff>57150</xdr:colOff>
      <xdr:row>18</xdr:row>
      <xdr:rowOff>76200</xdr:rowOff>
    </xdr:from>
    <xdr:to>
      <xdr:col>14</xdr:col>
      <xdr:colOff>542925</xdr:colOff>
      <xdr:row>21</xdr:row>
      <xdr:rowOff>19050</xdr:rowOff>
    </xdr:to>
    <xdr:grpSp>
      <xdr:nvGrpSpPr>
        <xdr:cNvPr id="4" name="Group 10"/>
        <xdr:cNvGrpSpPr>
          <a:grpSpLocks/>
        </xdr:cNvGrpSpPr>
      </xdr:nvGrpSpPr>
      <xdr:grpSpPr>
        <a:xfrm>
          <a:off x="8982075" y="3829050"/>
          <a:ext cx="1247775" cy="428625"/>
          <a:chOff x="0" y="0"/>
          <a:chExt cx="1291590" cy="417195"/>
        </a:xfrm>
      </xdr:grpSpPr>
      <xdr:pic>
        <xdr:nvPicPr>
          <xdr:cNvPr id="5" name="Image 11"/>
          <xdr:cNvPicPr/>
        </xdr:nvPicPr>
        <xdr:blipFill>
          <a:blip xmlns:r="http://schemas.openxmlformats.org/officeDocument/2006/relationships" r:embed="rId3" cstate="print"/>
          <a:stretch>
            <a:fillRect/>
          </a:stretch>
        </xdr:blipFill>
        <xdr:spPr>
          <a:xfrm>
            <a:off x="0" y="0"/>
            <a:ext cx="1291037" cy="416864"/>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xdr:colOff>
      <xdr:row>10</xdr:row>
      <xdr:rowOff>180974</xdr:rowOff>
    </xdr:from>
    <xdr:to>
      <xdr:col>14</xdr:col>
      <xdr:colOff>47625</xdr:colOff>
      <xdr:row>38</xdr:row>
      <xdr:rowOff>85725</xdr:rowOff>
    </xdr:to>
    <xdr:graphicFrame macro="">
      <xdr:nvGraphicFramePr>
        <xdr:cNvPr id="7" name="Diagramm 6">
          <a:extLst>
            <a:ext uri="{FF2B5EF4-FFF2-40B4-BE49-F238E27FC236}">
              <a16:creationId xmlns:a16="http://schemas.microsoft.com/office/drawing/2014/main" id="{00000000-0008-0000-0A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38100</xdr:colOff>
      <xdr:row>10</xdr:row>
      <xdr:rowOff>180974</xdr:rowOff>
    </xdr:from>
    <xdr:to>
      <xdr:col>13</xdr:col>
      <xdr:colOff>47625</xdr:colOff>
      <xdr:row>38</xdr:row>
      <xdr:rowOff>85725</xdr:rowOff>
    </xdr:to>
    <xdr:graphicFrame macro="">
      <xdr:nvGraphicFramePr>
        <xdr:cNvPr id="2" name="Diagramm 1">
          <a:extLst>
            <a:ext uri="{FF2B5EF4-FFF2-40B4-BE49-F238E27FC236}">
              <a16:creationId xmlns:a16="http://schemas.microsoft.com/office/drawing/2014/main" id="{60FE3146-80E8-4654-9AEE-0E9F82BF0D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581025</xdr:colOff>
      <xdr:row>27</xdr:row>
      <xdr:rowOff>95250</xdr:rowOff>
    </xdr:from>
    <xdr:to>
      <xdr:col>6</xdr:col>
      <xdr:colOff>75049</xdr:colOff>
      <xdr:row>43</xdr:row>
      <xdr:rowOff>132054</xdr:rowOff>
    </xdr:to>
    <xdr:pic>
      <xdr:nvPicPr>
        <xdr:cNvPr id="7" name="Grafik 6"/>
        <xdr:cNvPicPr>
          <a:picLocks noChangeAspect="1"/>
        </xdr:cNvPicPr>
      </xdr:nvPicPr>
      <xdr:blipFill>
        <a:blip xmlns:r="http://schemas.openxmlformats.org/officeDocument/2006/relationships" r:embed="rId2">
          <a:extLst>
            <a:ext uri="{BEBA8EAE-BF5A-486C-A8C5-ECC9F3942E4B}">
              <a14:imgProps xmlns:a14="http://schemas.microsoft.com/office/drawing/2010/main">
                <a14:imgLayer r:embed="rId3">
                  <a14:imgEffect>
                    <a14:saturation sat="0"/>
                  </a14:imgEffect>
                </a14:imgLayer>
              </a14:imgProps>
            </a:ext>
          </a:extLst>
        </a:blip>
        <a:stretch>
          <a:fillRect/>
        </a:stretch>
      </xdr:blipFill>
      <xdr:spPr>
        <a:xfrm>
          <a:off x="581025" y="4743450"/>
          <a:ext cx="4304149" cy="2627604"/>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O28"/>
  <sheetViews>
    <sheetView showGridLines="0" zoomScaleNormal="100" workbookViewId="0">
      <selection activeCell="M28" sqref="M28"/>
    </sheetView>
  </sheetViews>
  <sheetFormatPr baseColWidth="10" defaultRowHeight="12.75" x14ac:dyDescent="0.2"/>
  <cols>
    <col min="2" max="2" width="14.140625" customWidth="1"/>
    <col min="3" max="3" width="11.42578125" customWidth="1"/>
    <col min="5" max="5" width="11.42578125" customWidth="1"/>
    <col min="6" max="7" width="2.7109375" customWidth="1"/>
  </cols>
  <sheetData>
    <row r="1" spans="1:12" ht="18" customHeight="1" x14ac:dyDescent="0.25">
      <c r="A1" s="198" t="s">
        <v>350</v>
      </c>
      <c r="B1" s="198"/>
      <c r="C1" s="198"/>
      <c r="D1" s="198"/>
      <c r="E1" s="198"/>
      <c r="F1" s="198"/>
      <c r="G1" s="198"/>
      <c r="H1" s="198"/>
      <c r="I1" s="198"/>
      <c r="J1" s="198"/>
      <c r="K1" s="198"/>
      <c r="L1" s="198"/>
    </row>
    <row r="3" spans="1:12" ht="25.5" customHeight="1" x14ac:dyDescent="0.2">
      <c r="A3" s="201" t="s">
        <v>373</v>
      </c>
      <c r="B3" s="201"/>
      <c r="C3" s="202"/>
      <c r="D3" s="202"/>
      <c r="E3" s="202"/>
      <c r="F3" s="202"/>
      <c r="G3" s="202"/>
      <c r="H3" s="202"/>
    </row>
    <row r="4" spans="1:12" x14ac:dyDescent="0.2">
      <c r="A4" s="36"/>
      <c r="B4" s="36"/>
    </row>
    <row r="5" spans="1:12" ht="25.5" customHeight="1" x14ac:dyDescent="0.2">
      <c r="A5" s="201" t="s">
        <v>309</v>
      </c>
      <c r="B5" s="201"/>
      <c r="C5" s="202"/>
      <c r="D5" s="202"/>
      <c r="E5" s="202"/>
      <c r="F5" s="202"/>
      <c r="G5" s="202"/>
      <c r="H5" s="202"/>
    </row>
    <row r="6" spans="1:12" x14ac:dyDescent="0.2">
      <c r="A6" s="121"/>
      <c r="B6" s="121"/>
    </row>
    <row r="7" spans="1:12" ht="25.5" customHeight="1" x14ac:dyDescent="0.2">
      <c r="A7" s="201" t="s">
        <v>310</v>
      </c>
      <c r="B7" s="201"/>
      <c r="C7" s="202"/>
      <c r="D7" s="202"/>
      <c r="E7" s="202"/>
      <c r="F7" s="202"/>
      <c r="G7" s="202"/>
      <c r="H7" s="202"/>
    </row>
    <row r="8" spans="1:12" x14ac:dyDescent="0.2">
      <c r="A8" s="121"/>
      <c r="B8" s="121"/>
    </row>
    <row r="9" spans="1:12" ht="25.5" customHeight="1" x14ac:dyDescent="0.2">
      <c r="A9" s="201" t="s">
        <v>120</v>
      </c>
      <c r="B9" s="201"/>
      <c r="C9" s="202"/>
      <c r="D9" s="202"/>
      <c r="E9" s="202"/>
      <c r="F9" s="202"/>
      <c r="G9" s="202"/>
      <c r="H9" s="202"/>
    </row>
    <row r="10" spans="1:12" ht="12.75" customHeight="1" x14ac:dyDescent="0.2">
      <c r="A10" s="113"/>
      <c r="B10" s="113"/>
      <c r="C10" s="120"/>
      <c r="D10" s="120"/>
      <c r="E10" s="120"/>
      <c r="F10" s="120"/>
      <c r="G10" s="114"/>
      <c r="H10" s="120"/>
    </row>
    <row r="11" spans="1:12" ht="12.75" customHeight="1" x14ac:dyDescent="0.2">
      <c r="A11" s="201" t="s">
        <v>70</v>
      </c>
      <c r="B11" s="201"/>
      <c r="C11" s="203"/>
      <c r="D11" s="203"/>
      <c r="E11" s="203"/>
      <c r="G11" s="29"/>
      <c r="H11" s="111" t="s">
        <v>135</v>
      </c>
    </row>
    <row r="12" spans="1:12" ht="12.75" customHeight="1" x14ac:dyDescent="0.2">
      <c r="A12" s="201"/>
      <c r="B12" s="201"/>
      <c r="C12" s="203"/>
      <c r="D12" s="203"/>
      <c r="E12" s="203"/>
      <c r="G12" s="29"/>
      <c r="H12" s="111" t="s">
        <v>136</v>
      </c>
      <c r="I12" s="112"/>
    </row>
    <row r="13" spans="1:12" ht="12.75" customHeight="1" x14ac:dyDescent="0.2">
      <c r="A13" s="201"/>
      <c r="B13" s="201"/>
      <c r="C13" s="202"/>
      <c r="D13" s="202"/>
      <c r="E13" s="202"/>
      <c r="G13" s="29"/>
      <c r="H13" s="42" t="s">
        <v>161</v>
      </c>
      <c r="I13" s="112"/>
    </row>
    <row r="14" spans="1:12" ht="12.75" customHeight="1" x14ac:dyDescent="0.2"/>
    <row r="15" spans="1:12" ht="12.75" customHeight="1" x14ac:dyDescent="0.2"/>
    <row r="17" spans="1:15" ht="17.25" customHeight="1" x14ac:dyDescent="0.25">
      <c r="A17" s="204" t="s">
        <v>122</v>
      </c>
      <c r="B17" s="205"/>
      <c r="C17" s="205"/>
      <c r="D17" s="205"/>
      <c r="E17" s="205"/>
      <c r="F17" s="205"/>
      <c r="G17" s="205"/>
      <c r="H17" s="206"/>
      <c r="J17" s="199" t="s">
        <v>348</v>
      </c>
      <c r="K17" s="199"/>
      <c r="L17" s="199"/>
      <c r="M17" s="199"/>
      <c r="N17" s="199"/>
      <c r="O17" s="199"/>
    </row>
    <row r="18" spans="1:15" ht="18" customHeight="1" x14ac:dyDescent="0.2">
      <c r="A18" s="39" t="s">
        <v>59</v>
      </c>
      <c r="B18" s="43" t="s">
        <v>132</v>
      </c>
      <c r="C18" s="40"/>
      <c r="D18" s="40"/>
      <c r="E18" s="40"/>
      <c r="F18" s="40"/>
      <c r="G18" s="40"/>
      <c r="H18" s="41"/>
      <c r="J18" s="199"/>
      <c r="K18" s="199"/>
      <c r="L18" s="199"/>
      <c r="M18" s="199"/>
      <c r="N18" s="199"/>
      <c r="O18" s="199"/>
    </row>
    <row r="19" spans="1:15" ht="12.75" customHeight="1" x14ac:dyDescent="0.2">
      <c r="A19" s="39" t="s">
        <v>123</v>
      </c>
      <c r="B19" s="43" t="s">
        <v>131</v>
      </c>
      <c r="C19" s="40"/>
      <c r="D19" s="40"/>
      <c r="E19" s="40"/>
      <c r="F19" s="40"/>
      <c r="G19" s="40"/>
      <c r="H19" s="41"/>
      <c r="J19" s="199"/>
      <c r="K19" s="199"/>
      <c r="L19" s="199"/>
      <c r="M19" s="199"/>
      <c r="N19" s="199"/>
      <c r="O19" s="199"/>
    </row>
    <row r="20" spans="1:15" ht="12.75" customHeight="1" x14ac:dyDescent="0.2">
      <c r="A20" s="39" t="s">
        <v>124</v>
      </c>
      <c r="B20" s="43" t="s">
        <v>313</v>
      </c>
      <c r="C20" s="40"/>
      <c r="D20" s="40"/>
      <c r="E20" s="40"/>
      <c r="F20" s="40"/>
      <c r="G20" s="40"/>
      <c r="H20" s="41"/>
      <c r="J20" s="199"/>
      <c r="K20" s="199"/>
      <c r="L20" s="199"/>
      <c r="M20" s="199"/>
      <c r="N20" s="199"/>
      <c r="O20" s="199"/>
    </row>
    <row r="21" spans="1:15" ht="12.75" customHeight="1" x14ac:dyDescent="0.2">
      <c r="A21" s="39" t="s">
        <v>125</v>
      </c>
      <c r="B21" s="43" t="s">
        <v>298</v>
      </c>
      <c r="C21" s="40"/>
      <c r="D21" s="40"/>
      <c r="E21" s="40"/>
      <c r="F21" s="40"/>
      <c r="G21" s="40"/>
      <c r="H21" s="41"/>
      <c r="J21" s="199"/>
      <c r="K21" s="199"/>
      <c r="L21" s="199"/>
      <c r="M21" s="199"/>
      <c r="N21" s="199"/>
      <c r="O21" s="199"/>
    </row>
    <row r="22" spans="1:15" ht="12.75" customHeight="1" x14ac:dyDescent="0.2">
      <c r="A22" s="39" t="s">
        <v>126</v>
      </c>
      <c r="B22" s="43" t="s">
        <v>8</v>
      </c>
      <c r="C22" s="40"/>
      <c r="D22" s="40"/>
      <c r="E22" s="40"/>
      <c r="F22" s="40"/>
      <c r="G22" s="40"/>
      <c r="H22" s="41"/>
      <c r="J22" s="199"/>
      <c r="K22" s="199"/>
      <c r="L22" s="199"/>
      <c r="M22" s="199"/>
      <c r="N22" s="199"/>
      <c r="O22" s="199"/>
    </row>
    <row r="23" spans="1:15" ht="12.75" customHeight="1" x14ac:dyDescent="0.2">
      <c r="A23" s="39" t="s">
        <v>127</v>
      </c>
      <c r="B23" s="43" t="s">
        <v>9</v>
      </c>
      <c r="C23" s="40"/>
      <c r="D23" s="40"/>
      <c r="E23" s="40"/>
      <c r="F23" s="40"/>
      <c r="G23" s="40"/>
      <c r="H23" s="41"/>
    </row>
    <row r="24" spans="1:15" ht="12.75" customHeight="1" x14ac:dyDescent="0.2">
      <c r="A24" s="39" t="s">
        <v>128</v>
      </c>
      <c r="B24" s="43" t="s">
        <v>10</v>
      </c>
      <c r="C24" s="40"/>
      <c r="D24" s="40"/>
      <c r="E24" s="40"/>
      <c r="F24" s="40"/>
      <c r="G24" s="40"/>
      <c r="H24" s="41"/>
    </row>
    <row r="25" spans="1:15" ht="12.75" customHeight="1" x14ac:dyDescent="0.2">
      <c r="A25" s="39" t="s">
        <v>129</v>
      </c>
      <c r="B25" s="43" t="s">
        <v>133</v>
      </c>
      <c r="C25" s="40"/>
      <c r="D25" s="40"/>
      <c r="E25" s="40"/>
      <c r="F25" s="40"/>
      <c r="G25" s="40"/>
      <c r="H25" s="41"/>
    </row>
    <row r="26" spans="1:15" ht="12.75" customHeight="1" x14ac:dyDescent="0.2">
      <c r="A26" s="39" t="s">
        <v>130</v>
      </c>
      <c r="B26" s="207" t="s">
        <v>299</v>
      </c>
      <c r="C26" s="207"/>
      <c r="D26" s="207"/>
      <c r="E26" s="40"/>
      <c r="F26" s="40"/>
      <c r="G26" s="40"/>
      <c r="H26" s="41"/>
    </row>
    <row r="27" spans="1:15" ht="12.75" customHeight="1" x14ac:dyDescent="0.2">
      <c r="A27" s="39" t="s">
        <v>261</v>
      </c>
      <c r="B27" s="200" t="s">
        <v>300</v>
      </c>
      <c r="C27" s="200"/>
      <c r="D27" s="200"/>
      <c r="E27" s="200"/>
      <c r="F27" s="200"/>
      <c r="G27" s="200"/>
      <c r="H27" s="200"/>
      <c r="I27" s="161"/>
    </row>
    <row r="28" spans="1:15" x14ac:dyDescent="0.2">
      <c r="A28" s="162"/>
      <c r="B28" s="162"/>
      <c r="C28" s="162"/>
      <c r="D28" s="162"/>
      <c r="E28" s="162"/>
      <c r="F28" s="162"/>
      <c r="G28" s="162"/>
      <c r="H28" s="162"/>
    </row>
  </sheetData>
  <mergeCells count="15">
    <mergeCell ref="A1:L1"/>
    <mergeCell ref="J17:O22"/>
    <mergeCell ref="B27:H27"/>
    <mergeCell ref="A3:B3"/>
    <mergeCell ref="A5:B5"/>
    <mergeCell ref="A7:B7"/>
    <mergeCell ref="A9:B9"/>
    <mergeCell ref="C3:H3"/>
    <mergeCell ref="C5:H5"/>
    <mergeCell ref="C7:H7"/>
    <mergeCell ref="C9:H9"/>
    <mergeCell ref="A11:B13"/>
    <mergeCell ref="C11:E13"/>
    <mergeCell ref="A17:H17"/>
    <mergeCell ref="B26:D26"/>
  </mergeCells>
  <dataValidations count="3">
    <dataValidation type="custom" allowBlank="1" showInputMessage="1" showErrorMessage="1" error="Es kann nur ein Kreuzchen gesetzt werden!" sqref="G11">
      <formula1>COUNTA(G12:G13)=0</formula1>
    </dataValidation>
    <dataValidation type="custom" allowBlank="1" showInputMessage="1" showErrorMessage="1" error="Es kann nur ein Kreuzchen gesetzt werden!" sqref="G12">
      <formula1>COUNTA(G11,G13)=0</formula1>
    </dataValidation>
    <dataValidation type="custom" allowBlank="1" showInputMessage="1" showErrorMessage="1" error="Es kann nur ein Kreuzchen gesetzt werden!" sqref="G13">
      <formula1>COUNTA(G11:G12)=0</formula1>
    </dataValidation>
  </dataValidations>
  <hyperlinks>
    <hyperlink ref="B23" location="Durchführung!A1" display="Durchführung"/>
    <hyperlink ref="B24" location="Reflexion!A1" display="Reflexion"/>
    <hyperlink ref="B25" location="Bewertung!A1" display="Bewertung"/>
    <hyperlink ref="B26:C26" location="'Übersicht Kompetenzen'!A1" display="Übersicht Kompetenzen"/>
    <hyperlink ref="B22" location="Fallvorstellung!A1" display="Fallvorstellung"/>
    <hyperlink ref="B21" location="Pflegeplan!A1" display="Pflegeplan"/>
    <hyperlink ref="B20" location="Bezugskriterien!A1" display="Bezugskriterien"/>
    <hyperlink ref="B19" location="Einleitung!A1" display="Einleitung"/>
    <hyperlink ref="B18" location="Deckblatt!A1" display="Deckblatt"/>
    <hyperlink ref="B27:H27" location="'Übersicht TEMA-Kompetenzen'!A1" display="Übersicht TEMA-Kompetenzen"/>
    <hyperlink ref="B26:D26" location="'Übersicht PflAPrV-Kompetenzen'!A1" display="Übersicht PflAPrV-Kompetenzen"/>
  </hyperlinks>
  <pageMargins left="0.7" right="0.7" top="0.78740157499999996" bottom="0.78740157499999996" header="0.3" footer="0.3"/>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topLeftCell="A4" zoomScaleNormal="100" workbookViewId="0">
      <selection activeCell="H53" sqref="H53"/>
    </sheetView>
  </sheetViews>
  <sheetFormatPr baseColWidth="10" defaultRowHeight="12.75" x14ac:dyDescent="0.2"/>
  <cols>
    <col min="2" max="2" width="15" customWidth="1"/>
  </cols>
  <sheetData>
    <row r="1" spans="1:13" ht="18" x14ac:dyDescent="0.25">
      <c r="A1" s="323" t="s">
        <v>308</v>
      </c>
      <c r="B1" s="323"/>
      <c r="C1" s="323"/>
      <c r="D1" s="323"/>
      <c r="E1" s="323"/>
      <c r="F1" s="323"/>
      <c r="G1" s="323"/>
    </row>
    <row r="2" spans="1:13" ht="18" x14ac:dyDescent="0.25">
      <c r="A2" s="173"/>
      <c r="B2" s="173"/>
      <c r="C2" s="173"/>
      <c r="D2" s="173"/>
      <c r="E2" s="173"/>
      <c r="F2" s="173"/>
      <c r="G2" s="173"/>
    </row>
    <row r="3" spans="1:13" ht="15.75" customHeight="1" x14ac:dyDescent="0.25">
      <c r="A3" s="326" t="s">
        <v>90</v>
      </c>
      <c r="B3" s="326"/>
      <c r="C3" s="338" t="s">
        <v>78</v>
      </c>
      <c r="D3" s="338"/>
      <c r="E3" s="338"/>
      <c r="F3" s="338"/>
      <c r="H3" s="335" t="s">
        <v>119</v>
      </c>
      <c r="I3" s="335"/>
      <c r="J3" s="335"/>
      <c r="K3" s="335"/>
      <c r="L3" s="335"/>
      <c r="M3" s="335"/>
    </row>
    <row r="4" spans="1:13" ht="12.75" customHeight="1" x14ac:dyDescent="0.2">
      <c r="A4" s="23"/>
      <c r="B4" s="2"/>
      <c r="C4" s="31" t="s">
        <v>158</v>
      </c>
      <c r="D4" s="31" t="s">
        <v>159</v>
      </c>
      <c r="E4" s="31" t="s">
        <v>160</v>
      </c>
      <c r="F4" s="109"/>
      <c r="H4" s="335"/>
      <c r="I4" s="335"/>
      <c r="J4" s="335"/>
      <c r="K4" s="335"/>
      <c r="L4" s="335"/>
      <c r="M4" s="335"/>
    </row>
    <row r="5" spans="1:13" x14ac:dyDescent="0.2">
      <c r="A5" s="23"/>
      <c r="B5" s="32" t="s">
        <v>298</v>
      </c>
      <c r="C5" s="6">
        <f>COUNTIFS(Pflegeplan!L7:L16,"*UK*",Pflegeplan!D7:D16,"")*5</f>
        <v>50</v>
      </c>
      <c r="D5" s="6">
        <f>COUNTIFS(Pflegeplan!L7:L16,"*OK*",Pflegeplan!D7:D16,"")*5</f>
        <v>0</v>
      </c>
      <c r="E5" s="6">
        <f>COUNTIFS(Pflegeplan!L7:L16,"*SK*",Pflegeplan!D7:D16,"")*5</f>
        <v>0</v>
      </c>
      <c r="H5" s="335"/>
      <c r="I5" s="335"/>
      <c r="J5" s="335"/>
      <c r="K5" s="335"/>
      <c r="L5" s="335"/>
      <c r="M5" s="335"/>
    </row>
    <row r="6" spans="1:13" ht="12.75" customHeight="1" x14ac:dyDescent="0.2">
      <c r="A6" s="23"/>
      <c r="B6" s="32" t="s">
        <v>8</v>
      </c>
      <c r="C6" s="6">
        <f>COUNTIFS(Fallvorstellung!L8:L17,"*UK*",Fallvorstellung!D8:D17,"")*5</f>
        <v>35</v>
      </c>
      <c r="D6" s="6">
        <f>COUNTIFS(Fallvorstellung!L8:L17,"*OK*",Fallvorstellung!D8:D17,"")*5</f>
        <v>10</v>
      </c>
      <c r="E6" s="6">
        <f>COUNTIFS(Fallvorstellung!L8:L17,"*SK*",Fallvorstellung!D8:D17,"")*5</f>
        <v>5</v>
      </c>
      <c r="H6" s="335"/>
      <c r="I6" s="335"/>
      <c r="J6" s="335"/>
      <c r="K6" s="335"/>
      <c r="L6" s="335"/>
      <c r="M6" s="335"/>
    </row>
    <row r="7" spans="1:13" ht="12.75" customHeight="1" x14ac:dyDescent="0.2">
      <c r="A7" s="23"/>
      <c r="B7" s="32" t="s">
        <v>9</v>
      </c>
      <c r="C7" s="6">
        <f>COUNTIFS(Durchführung!L24:L60,"*UK*",Durchführung!D24:D60,"")*5</f>
        <v>110</v>
      </c>
      <c r="D7" s="6">
        <f>COUNTIFS(Durchführung!L24:L60,"*OK*",Durchführung!D24:D60,"")*5</f>
        <v>55</v>
      </c>
      <c r="E7" s="6">
        <f>COUNTIFS(Durchführung!L24:L60,"*SK*",Durchführung!D24:D60,"")*5</f>
        <v>5</v>
      </c>
      <c r="H7" s="335"/>
      <c r="I7" s="335"/>
      <c r="J7" s="335"/>
      <c r="K7" s="335"/>
      <c r="L7" s="335"/>
      <c r="M7" s="335"/>
    </row>
    <row r="8" spans="1:13" ht="13.5" thickBot="1" x14ac:dyDescent="0.25">
      <c r="A8" s="23"/>
      <c r="B8" s="33" t="s">
        <v>10</v>
      </c>
      <c r="C8" s="12">
        <f>COUNTIFS(Reflexion!M7:M26,"*UK*",Reflexion!E7:E26,"")*5</f>
        <v>50</v>
      </c>
      <c r="D8" s="12">
        <f>COUNTIFS(Reflexion!M7:M26,"*OK*",Reflexion!E7:E26,"")*5</f>
        <v>15</v>
      </c>
      <c r="E8" s="12">
        <f>COUNTIFS(Reflexion!M7:M26,"*SK*",Reflexion!E7:E26,"")*5</f>
        <v>35</v>
      </c>
      <c r="H8" s="335"/>
      <c r="I8" s="335"/>
      <c r="J8" s="335"/>
      <c r="K8" s="335"/>
      <c r="L8" s="335"/>
      <c r="M8" s="335"/>
    </row>
    <row r="9" spans="1:13" x14ac:dyDescent="0.2">
      <c r="A9" s="23"/>
      <c r="B9" s="34" t="s">
        <v>35</v>
      </c>
      <c r="C9" s="8">
        <f>SUM(C5:C8)</f>
        <v>245</v>
      </c>
      <c r="D9" s="8">
        <f>SUM(D5:D8)</f>
        <v>80</v>
      </c>
      <c r="E9" s="8">
        <f>SUM(E5:E8)</f>
        <v>45</v>
      </c>
      <c r="H9" s="335"/>
      <c r="I9" s="335"/>
      <c r="J9" s="335"/>
      <c r="K9" s="335"/>
      <c r="L9" s="335"/>
      <c r="M9" s="335"/>
    </row>
    <row r="10" spans="1:13" x14ac:dyDescent="0.2">
      <c r="H10" s="335"/>
      <c r="I10" s="335"/>
      <c r="J10" s="335"/>
      <c r="K10" s="335"/>
      <c r="L10" s="335"/>
      <c r="M10" s="335"/>
    </row>
    <row r="11" spans="1:13" ht="15.75" customHeight="1" x14ac:dyDescent="0.25">
      <c r="A11" s="326" t="s">
        <v>116</v>
      </c>
      <c r="B11" s="326"/>
      <c r="C11" s="336"/>
      <c r="D11" s="336"/>
      <c r="E11" s="336"/>
      <c r="F11" s="336"/>
    </row>
    <row r="12" spans="1:13" x14ac:dyDescent="0.2">
      <c r="A12" s="23"/>
      <c r="B12" s="2"/>
      <c r="C12" s="31" t="s">
        <v>158</v>
      </c>
      <c r="D12" s="31" t="s">
        <v>159</v>
      </c>
      <c r="E12" s="31" t="s">
        <v>160</v>
      </c>
      <c r="F12" s="110"/>
    </row>
    <row r="13" spans="1:13" x14ac:dyDescent="0.2">
      <c r="A13" s="23"/>
      <c r="B13" s="32" t="s">
        <v>298</v>
      </c>
      <c r="C13" s="6">
        <f>SUM(COUNTIFS(Pflegeplan!L7:L16,"*UK*",Pflegeplan!F7:F16,"&lt;&gt;")*1,COUNTIFS(Pflegeplan!L7:L16,"*UK*",Pflegeplan!G7:G16,"&lt;&gt;")*2,COUNTIFS(Pflegeplan!L7:L16,"*UK*",Pflegeplan!H7:H16,"&lt;&gt;")*3,COUNTIFS(Pflegeplan!L7:L16,"*UK*",Pflegeplan!I7:I16,"&lt;&gt;")*4,COUNTIFS(Pflegeplan!L7:L16,"*UK*",Pflegeplan!J7:J16,"&lt;&gt;")*5)</f>
        <v>0</v>
      </c>
      <c r="D13" s="6">
        <f>SUM(COUNTIFS(Pflegeplan!L7:L16,"*OK*",Pflegeplan!F7:F16,"&lt;&gt;")*1,COUNTIFS(Pflegeplan!L7:L16,"*OK*",Pflegeplan!G7:G16,"&lt;&gt;")*2,COUNTIFS(Pflegeplan!L7:L16,"*OK*",Pflegeplan!H7:H16,"&lt;&gt;")*3,COUNTIFS(Pflegeplan!L7:L16,"*OK*",Pflegeplan!I7:I16,"&lt;&gt;")*4,COUNTIFS(Pflegeplan!L7:L16,"*OK*",Pflegeplan!J7:J16,"&lt;&gt;")*5)</f>
        <v>0</v>
      </c>
      <c r="E13" s="6">
        <f>SUM(COUNTIFS(Pflegeplan!L7:L16,"*SK*",Pflegeplan!F7:F16,"&lt;&gt;")*1,COUNTIFS(Pflegeplan!L7:L16,"*SK*",Pflegeplan!G7:G16,"&lt;&gt;")*2,COUNTIFS(Pflegeplan!L7:L16,"*SK*",Pflegeplan!H7:H16,"&lt;&gt;")*3,COUNTIFS(Pflegeplan!L7:L16,"*SK*",Pflegeplan!I7:I16,"&lt;&gt;")*4,COUNTIFS(Pflegeplan!L7:L16,"*SK*",Pflegeplan!J7:J16,"&lt;&gt;")*5)</f>
        <v>0</v>
      </c>
    </row>
    <row r="14" spans="1:13" x14ac:dyDescent="0.2">
      <c r="A14" s="23"/>
      <c r="B14" s="32" t="s">
        <v>8</v>
      </c>
      <c r="C14" s="6">
        <f>SUM(COUNTIFS(Fallvorstellung!L8:L17,"*UK*",Fallvorstellung!F8:F17,"&lt;&gt;")*1,COUNTIFS(Fallvorstellung!L8:L17,"*UK*",Fallvorstellung!G8:G17,"&lt;&gt;")*2,COUNTIFS(Fallvorstellung!L8:L17,"*UK*",Fallvorstellung!H8:H17,"&lt;&gt;")*3,COUNTIFS(Fallvorstellung!L8:L17,"*UK*",Fallvorstellung!I8:I17,"&lt;&gt;")*4,COUNTIFS(Fallvorstellung!L8:L17,"*UK*",Fallvorstellung!J8:J17,"&lt;&gt;")*5)</f>
        <v>0</v>
      </c>
      <c r="D14" s="6">
        <f>SUM(COUNTIFS(Fallvorstellung!L8:L17,"*OK*",Fallvorstellung!F8:F17,"&lt;&gt;")*1,COUNTIFS(Fallvorstellung!L8:L17,"*OK*",Fallvorstellung!G8:G17,"&lt;&gt;")*2,COUNTIFS(Fallvorstellung!L8:L17,"*OK*",Fallvorstellung!H8:H17,"&lt;&gt;")*3,COUNTIFS(Fallvorstellung!L8:L17,"*OK*",Fallvorstellung!I8:I17,"&lt;&gt;")*4,COUNTIFS(Fallvorstellung!L8:L17,"*OK*",Fallvorstellung!J8:J17,"&lt;&gt;")*5)</f>
        <v>0</v>
      </c>
      <c r="E14" s="6">
        <f>SUM(COUNTIFS(Fallvorstellung!L8:L17,"*SK*",Fallvorstellung!F8:F17,"&lt;&gt;")*1,COUNTIFS(Fallvorstellung!L8:L17,"*SK*",Fallvorstellung!G8:G17,"&lt;&gt;")*2,COUNTIFS(Fallvorstellung!L8:L17,"*SK*",Fallvorstellung!H8:H17,"&lt;&gt;")*3,COUNTIFS(Fallvorstellung!L8:L17,"*SK*",Fallvorstellung!I8:I17,"&lt;&gt;")*4,COUNTIFS(Fallvorstellung!L8:L17,"*SK*",Fallvorstellung!J8:J17,"&lt;&gt;")*5)</f>
        <v>0</v>
      </c>
    </row>
    <row r="15" spans="1:13" x14ac:dyDescent="0.2">
      <c r="A15" s="23"/>
      <c r="B15" s="32" t="s">
        <v>9</v>
      </c>
      <c r="C15" s="6">
        <f>SUM(COUNTIFS(Durchführung!L24:L60,"*UK*",Durchführung!F24:F60,"&lt;&gt;")*1,COUNTIFS(Durchführung!L24:L60,"*UK*",Durchführung!G24:G60,"&lt;&gt;")*2,COUNTIFS(Durchführung!L24:L60,"*UK*",Durchführung!H24:H60,"&lt;&gt;")*3,COUNTIFS(Durchführung!L24:L60,"*UK*",Durchführung!I24:I60,"&lt;&gt;")*4,COUNTIFS(Durchführung!L24:L60,"*UK*",Durchführung!J24:J60,"&lt;&gt;")*5)</f>
        <v>0</v>
      </c>
      <c r="D15" s="6">
        <f>SUM(COUNTIFS(Durchführung!L24:L60,"*OK*",Durchführung!F24:F60,"&lt;&gt;")*1,COUNTIFS(Durchführung!L24:L60,"*OK*",Durchführung!G24:G60,"&lt;&gt;")*2,COUNTIFS(Durchführung!L24:L60,"*OK*",Durchführung!H24:H60,"&lt;&gt;")*3,COUNTIFS(Durchführung!L24:L60,"*OK*",Durchführung!I24:I60,"&lt;&gt;")*4,COUNTIFS(Durchführung!L24:L60,"*OK*",Durchführung!J24:J60,"&lt;&gt;")*5)</f>
        <v>0</v>
      </c>
      <c r="E15" s="6">
        <f>SUM(COUNTIFS(Durchführung!L24:L60,"*SK*",Durchführung!F24:F60,"&lt;&gt;")*1,COUNTIFS(Durchführung!L24:L60,"*SK*",Durchführung!G24:G60,"&lt;&gt;")*2,COUNTIFS(Durchführung!L24:L60,"*SK*",Durchführung!H24:H60,"&lt;&gt;")*3,COUNTIFS(Durchführung!L24:L60,"*SK*",Durchführung!I24:I60,"&lt;&gt;")*4,COUNTIFS(Durchführung!L24:L60,"*SK*",Durchführung!J24:J60,"&lt;&gt;")*5)</f>
        <v>0</v>
      </c>
    </row>
    <row r="16" spans="1:13" ht="13.5" thickBot="1" x14ac:dyDescent="0.25">
      <c r="A16" s="23"/>
      <c r="B16" s="33" t="s">
        <v>10</v>
      </c>
      <c r="C16" s="12">
        <f>SUM(COUNTIFS(Reflexion!M7:M26,"*UK*",Reflexion!G7:G26,"&lt;&gt;")*1,COUNTIFS(Reflexion!M7:M26,"*UK*",Reflexion!H7:H26,"&lt;&gt;")*2,COUNTIFS(Reflexion!M7:M26,"*UK*",Reflexion!I7:I26,"&lt;&gt;")*3,COUNTIFS(Reflexion!M7:M26,"*UK*",Reflexion!J7:J26,"&lt;&gt;")*4,COUNTIFS(Reflexion!M7:M26,"*UK*",Reflexion!K7:K26,"&lt;&gt;")*5)</f>
        <v>0</v>
      </c>
      <c r="D16" s="12">
        <f>SUM(COUNTIFS(Reflexion!M7:M26,"*OK*",Reflexion!G7:G26,"&lt;&gt;")*1,COUNTIFS(Reflexion!M7:M26,"*OK*",Reflexion!H7:H26,"&lt;&gt;")*2,COUNTIFS(Reflexion!M7:M26,"*OK*",Reflexion!I7:I26,"&lt;&gt;")*3,COUNTIFS(Reflexion!M7:M26,"*OK*",Reflexion!J7:J26,"&lt;&gt;")*4,COUNTIFS(Reflexion!M7:M26,"*OK*",Reflexion!K7:K26,"&lt;&gt;")*5)</f>
        <v>0</v>
      </c>
      <c r="E16" s="12">
        <f>SUM(COUNTIFS(Reflexion!M7:M26,"*SK*",Reflexion!G7:G26,"&lt;&gt;")*1,COUNTIFS(Reflexion!M7:M26,"*SK*",Reflexion!H7:H26,"&lt;&gt;")*2,COUNTIFS(Reflexion!M7:M26,"*SK*",Reflexion!I7:I26,"&lt;&gt;")*3,COUNTIFS(Reflexion!M7:M26,"*SK*",Reflexion!J7:J26,"&lt;&gt;")*4,COUNTIFS(Reflexion!M7:M26,"*SK*",Reflexion!K7:K26,"&lt;&gt;")*5)</f>
        <v>0</v>
      </c>
    </row>
    <row r="17" spans="1:6" x14ac:dyDescent="0.2">
      <c r="A17" s="23"/>
      <c r="B17" s="34" t="s">
        <v>35</v>
      </c>
      <c r="C17" s="8">
        <f>SUM(C13:C16)</f>
        <v>0</v>
      </c>
      <c r="D17" s="8">
        <f>SUM(D13:D16)</f>
        <v>0</v>
      </c>
      <c r="E17" s="8">
        <f>SUM(E13:E16)</f>
        <v>0</v>
      </c>
    </row>
    <row r="19" spans="1:6" ht="15.75" x14ac:dyDescent="0.25">
      <c r="A19" s="326" t="s">
        <v>117</v>
      </c>
      <c r="B19" s="326"/>
    </row>
    <row r="20" spans="1:6" x14ac:dyDescent="0.2">
      <c r="A20" s="336"/>
      <c r="B20" s="336"/>
      <c r="C20" s="31" t="s">
        <v>158</v>
      </c>
      <c r="D20" s="31" t="s">
        <v>159</v>
      </c>
      <c r="E20" s="31" t="s">
        <v>160</v>
      </c>
      <c r="F20" s="109"/>
    </row>
    <row r="21" spans="1:6" x14ac:dyDescent="0.2">
      <c r="B21" s="32" t="s">
        <v>298</v>
      </c>
      <c r="C21" s="10">
        <f t="shared" ref="C21:E25" si="0">C13/C5</f>
        <v>0</v>
      </c>
      <c r="D21" s="10" t="e">
        <f t="shared" si="0"/>
        <v>#DIV/0!</v>
      </c>
      <c r="E21" s="10" t="e">
        <f t="shared" si="0"/>
        <v>#DIV/0!</v>
      </c>
      <c r="F21" s="24"/>
    </row>
    <row r="22" spans="1:6" x14ac:dyDescent="0.2">
      <c r="B22" s="32" t="s">
        <v>8</v>
      </c>
      <c r="C22" s="10">
        <f t="shared" si="0"/>
        <v>0</v>
      </c>
      <c r="D22" s="10">
        <f t="shared" si="0"/>
        <v>0</v>
      </c>
      <c r="E22" s="10">
        <f t="shared" si="0"/>
        <v>0</v>
      </c>
      <c r="F22" s="24"/>
    </row>
    <row r="23" spans="1:6" x14ac:dyDescent="0.2">
      <c r="B23" s="32" t="s">
        <v>9</v>
      </c>
      <c r="C23" s="10">
        <f t="shared" si="0"/>
        <v>0</v>
      </c>
      <c r="D23" s="10">
        <f t="shared" si="0"/>
        <v>0</v>
      </c>
      <c r="E23" s="10">
        <f t="shared" si="0"/>
        <v>0</v>
      </c>
      <c r="F23" s="24"/>
    </row>
    <row r="24" spans="1:6" ht="13.5" thickBot="1" x14ac:dyDescent="0.25">
      <c r="B24" s="33" t="s">
        <v>10</v>
      </c>
      <c r="C24" s="13">
        <f t="shared" si="0"/>
        <v>0</v>
      </c>
      <c r="D24" s="13">
        <f t="shared" si="0"/>
        <v>0</v>
      </c>
      <c r="E24" s="13">
        <f t="shared" si="0"/>
        <v>0</v>
      </c>
      <c r="F24" s="24"/>
    </row>
    <row r="25" spans="1:6" x14ac:dyDescent="0.2">
      <c r="B25" s="34" t="s">
        <v>35</v>
      </c>
      <c r="C25" s="25">
        <f t="shared" si="0"/>
        <v>0</v>
      </c>
      <c r="D25" s="25">
        <f t="shared" si="0"/>
        <v>0</v>
      </c>
      <c r="E25" s="25">
        <f t="shared" si="0"/>
        <v>0</v>
      </c>
      <c r="F25" s="24"/>
    </row>
    <row r="27" spans="1:6" x14ac:dyDescent="0.2">
      <c r="C27" s="24"/>
      <c r="D27" s="24"/>
      <c r="E27" s="24"/>
      <c r="F27" s="24"/>
    </row>
    <row r="41" spans="8:13" x14ac:dyDescent="0.2">
      <c r="H41" s="341" t="s">
        <v>317</v>
      </c>
      <c r="I41" s="341"/>
      <c r="J41" s="341"/>
      <c r="K41" s="341"/>
      <c r="L41" s="341"/>
      <c r="M41" s="341"/>
    </row>
    <row r="42" spans="8:13" x14ac:dyDescent="0.2">
      <c r="H42" s="342" t="s">
        <v>364</v>
      </c>
      <c r="I42" s="342"/>
      <c r="J42" s="342"/>
      <c r="K42" s="342"/>
      <c r="L42" s="342"/>
      <c r="M42" s="342"/>
    </row>
    <row r="43" spans="8:13" x14ac:dyDescent="0.2">
      <c r="H43" s="342"/>
      <c r="I43" s="342"/>
      <c r="J43" s="342"/>
      <c r="K43" s="342"/>
      <c r="L43" s="342"/>
      <c r="M43" s="342"/>
    </row>
    <row r="44" spans="8:13" ht="27.75" customHeight="1" x14ac:dyDescent="0.2">
      <c r="H44" s="342"/>
      <c r="I44" s="342"/>
      <c r="J44" s="342"/>
      <c r="K44" s="342"/>
      <c r="L44" s="342"/>
      <c r="M44" s="342"/>
    </row>
    <row r="53" spans="2:6" ht="13.5" customHeight="1" x14ac:dyDescent="0.2">
      <c r="B53" s="339" t="s">
        <v>320</v>
      </c>
      <c r="C53" s="339"/>
      <c r="D53" s="339"/>
      <c r="E53" s="339"/>
      <c r="F53" s="339"/>
    </row>
    <row r="54" spans="2:6" ht="117.75" customHeight="1" x14ac:dyDescent="0.2">
      <c r="B54" s="340" t="s">
        <v>365</v>
      </c>
      <c r="C54" s="340"/>
      <c r="D54" s="340"/>
      <c r="E54" s="340"/>
      <c r="F54" s="340"/>
    </row>
  </sheetData>
  <mergeCells count="12">
    <mergeCell ref="H41:M41"/>
    <mergeCell ref="H42:M44"/>
    <mergeCell ref="A19:B19"/>
    <mergeCell ref="A20:B20"/>
    <mergeCell ref="H3:M10"/>
    <mergeCell ref="A1:G1"/>
    <mergeCell ref="A3:B3"/>
    <mergeCell ref="C3:F3"/>
    <mergeCell ref="B53:F53"/>
    <mergeCell ref="B54:F54"/>
    <mergeCell ref="A11:B11"/>
    <mergeCell ref="C11:F11"/>
  </mergeCells>
  <pageMargins left="0.7" right="0.7" top="0.78740157499999996" bottom="0.78740157499999996"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51"/>
  <sheetViews>
    <sheetView showGridLines="0" tabSelected="1" zoomScaleNormal="100" workbookViewId="0">
      <selection activeCell="M12" sqref="M12"/>
    </sheetView>
  </sheetViews>
  <sheetFormatPr baseColWidth="10" defaultRowHeight="12.75" x14ac:dyDescent="0.2"/>
  <cols>
    <col min="1" max="1" width="4.140625" style="19" customWidth="1"/>
    <col min="2" max="8" width="11.42578125" style="18"/>
  </cols>
  <sheetData>
    <row r="1" spans="1:8" ht="24.75" customHeight="1" x14ac:dyDescent="0.25">
      <c r="A1" s="211" t="s">
        <v>58</v>
      </c>
      <c r="B1" s="211"/>
      <c r="C1" s="211"/>
      <c r="D1" s="211"/>
      <c r="E1" s="211"/>
      <c r="F1" s="211"/>
      <c r="G1" s="211"/>
      <c r="H1" s="211"/>
    </row>
    <row r="2" spans="1:8" ht="12.75" customHeight="1" x14ac:dyDescent="0.2"/>
    <row r="3" spans="1:8" x14ac:dyDescent="0.2">
      <c r="A3" s="17" t="s">
        <v>59</v>
      </c>
      <c r="B3" s="212" t="s">
        <v>60</v>
      </c>
      <c r="C3" s="212"/>
      <c r="D3" s="212"/>
      <c r="E3" s="212"/>
      <c r="F3" s="212"/>
      <c r="G3" s="212"/>
    </row>
    <row r="4" spans="1:8" ht="51" customHeight="1" x14ac:dyDescent="0.2">
      <c r="B4" s="208" t="s">
        <v>374</v>
      </c>
      <c r="C4" s="208"/>
      <c r="D4" s="208"/>
      <c r="E4" s="208"/>
      <c r="F4" s="208"/>
      <c r="G4" s="208"/>
      <c r="H4" s="208"/>
    </row>
    <row r="5" spans="1:8" ht="25.5" customHeight="1" x14ac:dyDescent="0.2">
      <c r="B5" s="208"/>
      <c r="C5" s="208"/>
      <c r="D5" s="208"/>
      <c r="E5" s="208"/>
      <c r="F5" s="208"/>
      <c r="G5" s="208"/>
      <c r="H5" s="208"/>
    </row>
    <row r="6" spans="1:8" ht="25.5" customHeight="1" x14ac:dyDescent="0.2">
      <c r="B6" s="208"/>
      <c r="C6" s="208"/>
      <c r="D6" s="208"/>
      <c r="E6" s="208"/>
      <c r="F6" s="208"/>
      <c r="G6" s="208"/>
      <c r="H6" s="208"/>
    </row>
    <row r="7" spans="1:8" ht="25.5" customHeight="1" x14ac:dyDescent="0.2">
      <c r="B7" s="17" t="s">
        <v>61</v>
      </c>
      <c r="C7" s="208" t="s">
        <v>314</v>
      </c>
      <c r="D7" s="208"/>
      <c r="E7" s="208"/>
      <c r="F7" s="208"/>
      <c r="G7" s="208"/>
      <c r="H7" s="208"/>
    </row>
    <row r="8" spans="1:8" ht="12.75" customHeight="1" x14ac:dyDescent="0.2">
      <c r="B8" s="17" t="s">
        <v>62</v>
      </c>
      <c r="C8" s="208" t="s">
        <v>121</v>
      </c>
      <c r="D8" s="208"/>
      <c r="E8" s="208"/>
      <c r="F8" s="208"/>
      <c r="G8" s="208"/>
      <c r="H8" s="208"/>
    </row>
    <row r="9" spans="1:8" ht="12.75" customHeight="1" x14ac:dyDescent="0.2">
      <c r="B9" s="17"/>
      <c r="C9" s="208"/>
      <c r="D9" s="208"/>
      <c r="E9" s="208"/>
      <c r="F9" s="208"/>
      <c r="G9" s="208"/>
      <c r="H9" s="208"/>
    </row>
    <row r="10" spans="1:8" ht="12.75" customHeight="1" x14ac:dyDescent="0.2">
      <c r="B10" s="17"/>
      <c r="C10" s="208"/>
      <c r="D10" s="208"/>
      <c r="E10" s="208"/>
      <c r="F10" s="208"/>
      <c r="G10" s="208"/>
      <c r="H10" s="208"/>
    </row>
    <row r="11" spans="1:8" ht="12.75" customHeight="1" x14ac:dyDescent="0.2">
      <c r="B11" s="17" t="s">
        <v>63</v>
      </c>
      <c r="C11" s="208" t="s">
        <v>162</v>
      </c>
      <c r="D11" s="208"/>
      <c r="E11" s="208"/>
      <c r="F11" s="208"/>
      <c r="G11" s="208"/>
      <c r="H11" s="208"/>
    </row>
    <row r="12" spans="1:8" ht="12.75" customHeight="1" x14ac:dyDescent="0.2">
      <c r="B12" s="17"/>
      <c r="C12" s="208"/>
      <c r="D12" s="208"/>
      <c r="E12" s="208"/>
      <c r="F12" s="208"/>
      <c r="G12" s="208"/>
      <c r="H12" s="208"/>
    </row>
    <row r="13" spans="1:8" ht="12.75" customHeight="1" x14ac:dyDescent="0.2">
      <c r="B13" s="17"/>
      <c r="C13" s="208"/>
      <c r="D13" s="208"/>
      <c r="E13" s="208"/>
      <c r="F13" s="208"/>
      <c r="G13" s="208"/>
      <c r="H13" s="208"/>
    </row>
    <row r="14" spans="1:8" ht="12.75" customHeight="1" x14ac:dyDescent="0.2">
      <c r="B14" s="17"/>
      <c r="C14" s="208"/>
      <c r="D14" s="208"/>
      <c r="E14" s="208"/>
      <c r="F14" s="208"/>
      <c r="G14" s="208"/>
      <c r="H14" s="208"/>
    </row>
    <row r="15" spans="1:8" ht="12.75" customHeight="1" x14ac:dyDescent="0.2">
      <c r="B15" s="17"/>
      <c r="C15" s="100"/>
      <c r="D15" s="100"/>
      <c r="E15" s="100"/>
      <c r="F15" s="100"/>
      <c r="G15" s="100"/>
      <c r="H15" s="100"/>
    </row>
    <row r="16" spans="1:8" ht="12.75" customHeight="1" x14ac:dyDescent="0.2">
      <c r="A16" s="101" t="s">
        <v>64</v>
      </c>
      <c r="B16" s="210" t="s">
        <v>352</v>
      </c>
      <c r="C16" s="210"/>
      <c r="D16" s="210"/>
      <c r="E16" s="100"/>
      <c r="F16" s="100"/>
      <c r="G16" s="100"/>
      <c r="H16" s="100"/>
    </row>
    <row r="17" spans="2:8" ht="12.75" customHeight="1" x14ac:dyDescent="0.2">
      <c r="B17" s="208" t="s">
        <v>145</v>
      </c>
      <c r="C17" s="208"/>
      <c r="D17" s="208"/>
      <c r="E17" s="208"/>
      <c r="F17" s="208"/>
      <c r="G17" s="208"/>
      <c r="H17" s="208"/>
    </row>
    <row r="18" spans="2:8" ht="12.75" customHeight="1" x14ac:dyDescent="0.2">
      <c r="B18" s="208"/>
      <c r="C18" s="208"/>
      <c r="D18" s="208"/>
      <c r="E18" s="208"/>
      <c r="F18" s="208"/>
      <c r="G18" s="208"/>
      <c r="H18" s="208"/>
    </row>
    <row r="19" spans="2:8" ht="12.75" customHeight="1" x14ac:dyDescent="0.2">
      <c r="B19" s="208"/>
      <c r="C19" s="208"/>
      <c r="D19" s="208"/>
      <c r="E19" s="208"/>
      <c r="F19" s="208"/>
      <c r="G19" s="208"/>
      <c r="H19" s="208"/>
    </row>
    <row r="20" spans="2:8" ht="12.75" customHeight="1" x14ac:dyDescent="0.2">
      <c r="B20" s="17" t="s">
        <v>65</v>
      </c>
      <c r="C20" s="208" t="s">
        <v>147</v>
      </c>
      <c r="D20" s="208"/>
      <c r="E20" s="208"/>
      <c r="F20" s="208"/>
      <c r="G20" s="208"/>
      <c r="H20" s="208"/>
    </row>
    <row r="21" spans="2:8" ht="12.75" customHeight="1" x14ac:dyDescent="0.2">
      <c r="B21" s="102"/>
      <c r="C21" s="208"/>
      <c r="D21" s="208"/>
      <c r="E21" s="208"/>
      <c r="F21" s="208"/>
      <c r="G21" s="208"/>
      <c r="H21" s="208"/>
    </row>
    <row r="22" spans="2:8" ht="12.75" customHeight="1" x14ac:dyDescent="0.2">
      <c r="B22" s="102"/>
      <c r="C22" s="208"/>
      <c r="D22" s="208"/>
      <c r="E22" s="208"/>
      <c r="F22" s="208"/>
      <c r="G22" s="208"/>
      <c r="H22" s="208"/>
    </row>
    <row r="23" spans="2:8" ht="12.75" customHeight="1" x14ac:dyDescent="0.2">
      <c r="B23" s="102"/>
      <c r="C23" s="208"/>
      <c r="D23" s="208"/>
      <c r="E23" s="208"/>
      <c r="F23" s="208"/>
      <c r="G23" s="208"/>
      <c r="H23" s="208"/>
    </row>
    <row r="24" spans="2:8" ht="12.75" customHeight="1" x14ac:dyDescent="0.2">
      <c r="B24" s="102"/>
      <c r="C24" s="208"/>
      <c r="D24" s="208"/>
      <c r="E24" s="208"/>
      <c r="F24" s="208"/>
      <c r="G24" s="208"/>
      <c r="H24" s="208"/>
    </row>
    <row r="25" spans="2:8" ht="12.75" customHeight="1" x14ac:dyDescent="0.2">
      <c r="B25" s="17" t="s">
        <v>66</v>
      </c>
      <c r="C25" s="208" t="s">
        <v>146</v>
      </c>
      <c r="D25" s="208"/>
      <c r="E25" s="208"/>
      <c r="F25" s="208"/>
      <c r="G25" s="208"/>
      <c r="H25" s="208"/>
    </row>
    <row r="26" spans="2:8" ht="12.75" customHeight="1" x14ac:dyDescent="0.2">
      <c r="B26" s="102"/>
      <c r="C26" s="208"/>
      <c r="D26" s="208"/>
      <c r="E26" s="208"/>
      <c r="F26" s="208"/>
      <c r="G26" s="208"/>
      <c r="H26" s="208"/>
    </row>
    <row r="27" spans="2:8" ht="12.75" customHeight="1" x14ac:dyDescent="0.2">
      <c r="B27" s="102"/>
      <c r="C27" s="208"/>
      <c r="D27" s="208"/>
      <c r="E27" s="208"/>
      <c r="F27" s="208"/>
      <c r="G27" s="208"/>
      <c r="H27" s="208"/>
    </row>
    <row r="28" spans="2:8" ht="12.75" customHeight="1" x14ac:dyDescent="0.2">
      <c r="B28" s="102"/>
      <c r="C28" s="208"/>
      <c r="D28" s="208"/>
      <c r="E28" s="208"/>
      <c r="F28" s="208"/>
      <c r="G28" s="208"/>
      <c r="H28" s="208"/>
    </row>
    <row r="29" spans="2:8" ht="12.75" customHeight="1" x14ac:dyDescent="0.2">
      <c r="B29" s="102"/>
      <c r="C29" s="208"/>
      <c r="D29" s="208"/>
      <c r="E29" s="208"/>
      <c r="F29" s="208"/>
      <c r="G29" s="208"/>
      <c r="H29" s="208"/>
    </row>
    <row r="30" spans="2:8" ht="12.75" customHeight="1" x14ac:dyDescent="0.2">
      <c r="B30" s="102"/>
      <c r="C30" s="208"/>
      <c r="D30" s="208"/>
      <c r="E30" s="208"/>
      <c r="F30" s="208"/>
      <c r="G30" s="208"/>
      <c r="H30" s="208"/>
    </row>
    <row r="31" spans="2:8" ht="12.75" customHeight="1" x14ac:dyDescent="0.2">
      <c r="B31" s="102"/>
      <c r="C31" s="208"/>
      <c r="D31" s="208"/>
      <c r="E31" s="208"/>
      <c r="F31" s="208"/>
      <c r="G31" s="208"/>
      <c r="H31" s="208"/>
    </row>
    <row r="33" spans="1:9" ht="12.75" customHeight="1" x14ac:dyDescent="0.2">
      <c r="A33" s="17" t="s">
        <v>118</v>
      </c>
      <c r="B33" s="210" t="s">
        <v>71</v>
      </c>
      <c r="C33" s="210"/>
      <c r="D33" s="210"/>
      <c r="E33" s="210"/>
      <c r="F33" s="210"/>
      <c r="G33" s="210"/>
    </row>
    <row r="34" spans="1:9" ht="12.75" customHeight="1" x14ac:dyDescent="0.2">
      <c r="B34" s="208" t="s">
        <v>353</v>
      </c>
      <c r="C34" s="208"/>
      <c r="D34" s="208"/>
      <c r="E34" s="208"/>
      <c r="F34" s="208"/>
      <c r="G34" s="208"/>
      <c r="H34" s="208"/>
    </row>
    <row r="35" spans="1:9" ht="12.75" customHeight="1" x14ac:dyDescent="0.2">
      <c r="B35" s="208"/>
      <c r="C35" s="208"/>
      <c r="D35" s="208"/>
      <c r="E35" s="208"/>
      <c r="F35" s="208"/>
      <c r="G35" s="208"/>
      <c r="H35" s="208"/>
    </row>
    <row r="36" spans="1:9" ht="12.75" customHeight="1" x14ac:dyDescent="0.2">
      <c r="B36" s="208"/>
      <c r="C36" s="208"/>
      <c r="D36" s="208"/>
      <c r="E36" s="208"/>
      <c r="F36" s="208"/>
      <c r="G36" s="208"/>
      <c r="H36" s="208"/>
    </row>
    <row r="37" spans="1:9" ht="12.75" customHeight="1" x14ac:dyDescent="0.2">
      <c r="B37" s="208"/>
      <c r="C37" s="208"/>
      <c r="D37" s="208"/>
      <c r="E37" s="208"/>
      <c r="F37" s="208"/>
      <c r="G37" s="208"/>
      <c r="H37" s="208"/>
    </row>
    <row r="38" spans="1:9" ht="12.75" customHeight="1" x14ac:dyDescent="0.2">
      <c r="B38" s="17" t="s">
        <v>148</v>
      </c>
      <c r="C38" s="208" t="s">
        <v>354</v>
      </c>
      <c r="D38" s="208"/>
      <c r="E38" s="208"/>
      <c r="F38" s="208"/>
      <c r="G38" s="208"/>
      <c r="H38" s="208"/>
    </row>
    <row r="39" spans="1:9" ht="12.75" customHeight="1" x14ac:dyDescent="0.2">
      <c r="B39" s="17"/>
      <c r="C39" s="208"/>
      <c r="D39" s="208"/>
      <c r="E39" s="208"/>
      <c r="F39" s="208"/>
      <c r="G39" s="208"/>
      <c r="H39" s="208"/>
    </row>
    <row r="40" spans="1:9" ht="12.75" customHeight="1" x14ac:dyDescent="0.2">
      <c r="B40" s="17"/>
      <c r="C40" s="208"/>
      <c r="D40" s="208"/>
      <c r="E40" s="208"/>
      <c r="F40" s="208"/>
      <c r="G40" s="208"/>
      <c r="H40" s="208"/>
    </row>
    <row r="41" spans="1:9" ht="12.75" customHeight="1" x14ac:dyDescent="0.2">
      <c r="B41" s="17"/>
      <c r="C41" s="208"/>
      <c r="D41" s="208"/>
      <c r="E41" s="208"/>
      <c r="F41" s="208"/>
      <c r="G41" s="208"/>
      <c r="H41" s="208"/>
    </row>
    <row r="42" spans="1:9" ht="12.75" customHeight="1" x14ac:dyDescent="0.2">
      <c r="B42" s="17"/>
      <c r="C42" s="208"/>
      <c r="D42" s="208"/>
      <c r="E42" s="208"/>
      <c r="F42" s="208"/>
      <c r="G42" s="208"/>
      <c r="H42" s="208"/>
    </row>
    <row r="43" spans="1:9" ht="12.75" customHeight="1" x14ac:dyDescent="0.2">
      <c r="B43" s="17" t="s">
        <v>149</v>
      </c>
      <c r="C43" s="208" t="s">
        <v>355</v>
      </c>
      <c r="D43" s="208"/>
      <c r="E43" s="208"/>
      <c r="F43" s="208"/>
      <c r="G43" s="208"/>
      <c r="H43" s="208"/>
    </row>
    <row r="44" spans="1:9" ht="12.75" customHeight="1" x14ac:dyDescent="0.2">
      <c r="B44" s="17"/>
      <c r="C44" s="208"/>
      <c r="D44" s="208"/>
      <c r="E44" s="208"/>
      <c r="F44" s="208"/>
      <c r="G44" s="208"/>
      <c r="H44" s="208"/>
    </row>
    <row r="45" spans="1:9" ht="12.75" customHeight="1" x14ac:dyDescent="0.2">
      <c r="B45" s="17"/>
      <c r="C45" s="208"/>
      <c r="D45" s="208"/>
      <c r="E45" s="208"/>
      <c r="F45" s="208"/>
      <c r="G45" s="208"/>
      <c r="H45" s="208"/>
    </row>
    <row r="46" spans="1:9" s="21" customFormat="1" ht="38.25" customHeight="1" x14ac:dyDescent="0.2">
      <c r="A46" s="19"/>
      <c r="B46" s="17" t="s">
        <v>150</v>
      </c>
      <c r="C46" s="203" t="s">
        <v>134</v>
      </c>
      <c r="D46" s="203"/>
      <c r="E46" s="203"/>
      <c r="F46" s="203"/>
      <c r="G46" s="203"/>
      <c r="H46" s="203"/>
      <c r="I46"/>
    </row>
    <row r="47" spans="1:9" ht="43.5" customHeight="1" x14ac:dyDescent="0.2">
      <c r="A47" s="20"/>
      <c r="B47" s="17" t="s">
        <v>151</v>
      </c>
      <c r="C47" s="208" t="s">
        <v>67</v>
      </c>
      <c r="D47" s="208"/>
      <c r="E47" s="208"/>
      <c r="F47" s="208"/>
      <c r="G47" s="208"/>
      <c r="H47" s="208"/>
      <c r="I47" s="21"/>
    </row>
    <row r="51" spans="2:3" ht="63.75" customHeight="1" x14ac:dyDescent="0.2">
      <c r="B51" s="209"/>
      <c r="C51" s="209"/>
    </row>
  </sheetData>
  <mergeCells count="17">
    <mergeCell ref="A1:H1"/>
    <mergeCell ref="B3:G3"/>
    <mergeCell ref="C7:H7"/>
    <mergeCell ref="B4:H6"/>
    <mergeCell ref="C8:H10"/>
    <mergeCell ref="B34:H37"/>
    <mergeCell ref="C38:H42"/>
    <mergeCell ref="C43:H45"/>
    <mergeCell ref="B51:C51"/>
    <mergeCell ref="C11:H14"/>
    <mergeCell ref="C47:H47"/>
    <mergeCell ref="B33:G33"/>
    <mergeCell ref="C46:H46"/>
    <mergeCell ref="B16:D16"/>
    <mergeCell ref="B17:H19"/>
    <mergeCell ref="C25:H31"/>
    <mergeCell ref="C20:H24"/>
  </mergeCells>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O30"/>
  <sheetViews>
    <sheetView showGridLines="0" topLeftCell="A19" zoomScale="115" zoomScaleNormal="115" workbookViewId="0">
      <selection activeCell="C15" sqref="C15:G15"/>
    </sheetView>
  </sheetViews>
  <sheetFormatPr baseColWidth="10" defaultRowHeight="12.75" x14ac:dyDescent="0.2"/>
  <cols>
    <col min="7" max="7" width="11.7109375" customWidth="1"/>
    <col min="8" max="8" width="10.7109375" customWidth="1"/>
  </cols>
  <sheetData>
    <row r="1" spans="1:8" ht="19.5" customHeight="1" x14ac:dyDescent="0.25">
      <c r="A1" s="211" t="s">
        <v>312</v>
      </c>
      <c r="B1" s="211"/>
      <c r="C1" s="211"/>
      <c r="D1" s="211"/>
      <c r="E1" s="211"/>
      <c r="F1" s="211"/>
      <c r="G1" s="211"/>
    </row>
    <row r="2" spans="1:8" ht="51" customHeight="1" x14ac:dyDescent="0.2">
      <c r="A2" s="203" t="s">
        <v>315</v>
      </c>
      <c r="B2" s="203"/>
      <c r="C2" s="203"/>
      <c r="D2" s="203"/>
      <c r="E2" s="203"/>
      <c r="F2" s="203"/>
      <c r="G2" s="203"/>
    </row>
    <row r="3" spans="1:8" x14ac:dyDescent="0.2">
      <c r="A3" s="18"/>
      <c r="B3" s="18"/>
      <c r="C3" s="18"/>
      <c r="D3" s="18"/>
      <c r="E3" s="18"/>
      <c r="F3" s="18"/>
      <c r="G3" s="18"/>
    </row>
    <row r="4" spans="1:8" ht="25.5" customHeight="1" x14ac:dyDescent="0.25">
      <c r="A4" s="221" t="s">
        <v>311</v>
      </c>
      <c r="B4" s="222"/>
      <c r="C4" s="222" t="s">
        <v>18</v>
      </c>
      <c r="D4" s="222"/>
      <c r="E4" s="222"/>
      <c r="F4" s="222"/>
      <c r="G4" s="223"/>
      <c r="H4" s="192" t="s">
        <v>325</v>
      </c>
    </row>
    <row r="5" spans="1:8" ht="38.25" customHeight="1" x14ac:dyDescent="0.2">
      <c r="A5" s="219" t="s">
        <v>19</v>
      </c>
      <c r="B5" s="220"/>
      <c r="C5" s="217" t="s">
        <v>368</v>
      </c>
      <c r="D5" s="217"/>
      <c r="E5" s="217"/>
      <c r="F5" s="217"/>
      <c r="G5" s="218"/>
      <c r="H5" s="193" t="s">
        <v>326</v>
      </c>
    </row>
    <row r="6" spans="1:8" ht="51" customHeight="1" x14ac:dyDescent="0.2">
      <c r="A6" s="219" t="s">
        <v>17</v>
      </c>
      <c r="B6" s="220"/>
      <c r="C6" s="217" t="s">
        <v>369</v>
      </c>
      <c r="D6" s="217"/>
      <c r="E6" s="217"/>
      <c r="F6" s="217"/>
      <c r="G6" s="218"/>
      <c r="H6" s="193" t="s">
        <v>327</v>
      </c>
    </row>
    <row r="7" spans="1:8" ht="63.75" customHeight="1" x14ac:dyDescent="0.2">
      <c r="A7" s="219" t="s">
        <v>20</v>
      </c>
      <c r="B7" s="220"/>
      <c r="C7" s="217" t="s">
        <v>370</v>
      </c>
      <c r="D7" s="217"/>
      <c r="E7" s="217"/>
      <c r="F7" s="217"/>
      <c r="G7" s="218"/>
      <c r="H7" s="193" t="s">
        <v>328</v>
      </c>
    </row>
    <row r="8" spans="1:8" ht="38.25" customHeight="1" x14ac:dyDescent="0.2">
      <c r="A8" s="219" t="s">
        <v>21</v>
      </c>
      <c r="B8" s="220"/>
      <c r="C8" s="217" t="s">
        <v>30</v>
      </c>
      <c r="D8" s="217"/>
      <c r="E8" s="217"/>
      <c r="F8" s="217"/>
      <c r="G8" s="218"/>
      <c r="H8" s="193" t="s">
        <v>329</v>
      </c>
    </row>
    <row r="9" spans="1:8" ht="25.5" customHeight="1" x14ac:dyDescent="0.2">
      <c r="A9" s="219" t="s">
        <v>22</v>
      </c>
      <c r="B9" s="220"/>
      <c r="C9" s="217" t="s">
        <v>371</v>
      </c>
      <c r="D9" s="217"/>
      <c r="E9" s="217"/>
      <c r="F9" s="217"/>
      <c r="G9" s="218"/>
      <c r="H9" s="193" t="s">
        <v>330</v>
      </c>
    </row>
    <row r="10" spans="1:8" ht="25.5" customHeight="1" x14ac:dyDescent="0.2">
      <c r="A10" s="219" t="s">
        <v>23</v>
      </c>
      <c r="B10" s="220"/>
      <c r="C10" s="217" t="s">
        <v>336</v>
      </c>
      <c r="D10" s="217"/>
      <c r="E10" s="217"/>
      <c r="F10" s="217"/>
      <c r="G10" s="218"/>
      <c r="H10" s="193" t="s">
        <v>331</v>
      </c>
    </row>
    <row r="11" spans="1:8" ht="40.5" customHeight="1" x14ac:dyDescent="0.2">
      <c r="A11" s="219" t="s">
        <v>24</v>
      </c>
      <c r="B11" s="220"/>
      <c r="C11" s="217" t="s">
        <v>337</v>
      </c>
      <c r="D11" s="217"/>
      <c r="E11" s="217"/>
      <c r="F11" s="217"/>
      <c r="G11" s="218"/>
      <c r="H11" s="193" t="s">
        <v>331</v>
      </c>
    </row>
    <row r="12" spans="1:8" ht="40.5" customHeight="1" x14ac:dyDescent="0.2">
      <c r="A12" s="229" t="s">
        <v>258</v>
      </c>
      <c r="B12" s="230"/>
      <c r="C12" s="217" t="s">
        <v>322</v>
      </c>
      <c r="D12" s="217"/>
      <c r="E12" s="217"/>
      <c r="F12" s="217"/>
      <c r="G12" s="218"/>
      <c r="H12" s="193" t="s">
        <v>361</v>
      </c>
    </row>
    <row r="13" spans="1:8" ht="38.25" customHeight="1" x14ac:dyDescent="0.2">
      <c r="A13" s="219" t="s">
        <v>25</v>
      </c>
      <c r="B13" s="220"/>
      <c r="C13" s="217" t="s">
        <v>31</v>
      </c>
      <c r="D13" s="217"/>
      <c r="E13" s="217"/>
      <c r="F13" s="217"/>
      <c r="G13" s="218"/>
      <c r="H13" s="193" t="s">
        <v>332</v>
      </c>
    </row>
    <row r="14" spans="1:8" ht="38.25" customHeight="1" x14ac:dyDescent="0.2">
      <c r="A14" s="219" t="s">
        <v>26</v>
      </c>
      <c r="B14" s="220"/>
      <c r="C14" s="217" t="s">
        <v>323</v>
      </c>
      <c r="D14" s="217"/>
      <c r="E14" s="217"/>
      <c r="F14" s="217"/>
      <c r="G14" s="218"/>
      <c r="H14" s="193" t="s">
        <v>333</v>
      </c>
    </row>
    <row r="15" spans="1:8" ht="38.25" customHeight="1" x14ac:dyDescent="0.2">
      <c r="A15" s="219" t="s">
        <v>27</v>
      </c>
      <c r="B15" s="220"/>
      <c r="C15" s="217" t="s">
        <v>32</v>
      </c>
      <c r="D15" s="217"/>
      <c r="E15" s="217"/>
      <c r="F15" s="217"/>
      <c r="G15" s="218"/>
      <c r="H15" s="193" t="s">
        <v>331</v>
      </c>
    </row>
    <row r="16" spans="1:8" ht="38.25" customHeight="1" x14ac:dyDescent="0.2">
      <c r="A16" s="219" t="s">
        <v>28</v>
      </c>
      <c r="B16" s="220"/>
      <c r="C16" s="217" t="s">
        <v>372</v>
      </c>
      <c r="D16" s="217"/>
      <c r="E16" s="217"/>
      <c r="F16" s="217"/>
      <c r="G16" s="218"/>
      <c r="H16" s="193" t="s">
        <v>356</v>
      </c>
    </row>
    <row r="17" spans="1:15" ht="25.5" customHeight="1" x14ac:dyDescent="0.2">
      <c r="A17" s="219" t="s">
        <v>29</v>
      </c>
      <c r="B17" s="220"/>
      <c r="C17" s="217" t="s">
        <v>324</v>
      </c>
      <c r="D17" s="217"/>
      <c r="E17" s="217"/>
      <c r="F17" s="217"/>
      <c r="G17" s="218"/>
      <c r="H17" s="193" t="s">
        <v>331</v>
      </c>
    </row>
    <row r="18" spans="1:15" x14ac:dyDescent="0.2">
      <c r="A18" s="18"/>
      <c r="B18" s="18"/>
      <c r="C18" s="18"/>
      <c r="D18" s="18"/>
      <c r="E18" s="18"/>
      <c r="F18" s="18"/>
      <c r="G18" s="18"/>
    </row>
    <row r="19" spans="1:15" x14ac:dyDescent="0.2">
      <c r="A19" s="18"/>
      <c r="B19" s="18"/>
      <c r="C19" s="18"/>
      <c r="D19" s="18"/>
      <c r="E19" s="18"/>
      <c r="F19" s="18"/>
      <c r="G19" s="18"/>
    </row>
    <row r="20" spans="1:15" ht="15.75" x14ac:dyDescent="0.25">
      <c r="A20" s="225" t="s">
        <v>334</v>
      </c>
      <c r="B20" s="226"/>
      <c r="C20" s="227"/>
      <c r="D20" s="227"/>
      <c r="E20" s="227"/>
      <c r="F20" s="227"/>
      <c r="G20" s="227"/>
      <c r="H20" s="228"/>
    </row>
    <row r="21" spans="1:15" ht="61.5" customHeight="1" x14ac:dyDescent="0.2">
      <c r="A21" s="196" t="s">
        <v>326</v>
      </c>
      <c r="B21" s="224" t="s">
        <v>339</v>
      </c>
      <c r="C21" s="224"/>
      <c r="D21" s="224"/>
      <c r="E21" s="224"/>
      <c r="F21" s="224"/>
      <c r="G21" s="224"/>
      <c r="H21" s="224"/>
    </row>
    <row r="22" spans="1:15" ht="30" customHeight="1" x14ac:dyDescent="0.2">
      <c r="A22" s="197">
        <v>2</v>
      </c>
      <c r="B22" s="213" t="s">
        <v>357</v>
      </c>
      <c r="C22" s="213"/>
      <c r="D22" s="213"/>
      <c r="E22" s="213"/>
      <c r="F22" s="213"/>
      <c r="G22" s="213"/>
      <c r="H22" s="213"/>
      <c r="I22" s="194"/>
      <c r="J22" s="194"/>
      <c r="K22" s="194"/>
      <c r="L22" s="194"/>
      <c r="M22" s="194"/>
      <c r="N22" s="194"/>
      <c r="O22" s="194"/>
    </row>
    <row r="23" spans="1:15" ht="30" customHeight="1" x14ac:dyDescent="0.2">
      <c r="A23" s="197">
        <v>3</v>
      </c>
      <c r="B23" s="215" t="s">
        <v>358</v>
      </c>
      <c r="C23" s="215"/>
      <c r="D23" s="215"/>
      <c r="E23" s="215"/>
      <c r="F23" s="215"/>
      <c r="G23" s="215"/>
      <c r="H23" s="215"/>
      <c r="I23" s="195"/>
      <c r="J23" s="195"/>
      <c r="K23" s="195"/>
      <c r="L23" s="195"/>
      <c r="M23" s="195"/>
      <c r="N23" s="195"/>
      <c r="O23" s="195"/>
    </row>
    <row r="24" spans="1:15" ht="44.25" customHeight="1" x14ac:dyDescent="0.2">
      <c r="A24" s="197">
        <v>4</v>
      </c>
      <c r="B24" s="213" t="s">
        <v>362</v>
      </c>
      <c r="C24" s="213"/>
      <c r="D24" s="213"/>
      <c r="E24" s="213"/>
      <c r="F24" s="213"/>
      <c r="G24" s="213"/>
      <c r="H24" s="213"/>
    </row>
    <row r="25" spans="1:15" ht="21.75" customHeight="1" x14ac:dyDescent="0.2">
      <c r="A25" s="197">
        <v>5</v>
      </c>
      <c r="B25" s="215" t="s">
        <v>351</v>
      </c>
      <c r="C25" s="215"/>
      <c r="D25" s="215"/>
      <c r="E25" s="215"/>
      <c r="F25" s="215"/>
      <c r="G25" s="215"/>
      <c r="H25" s="215"/>
    </row>
    <row r="26" spans="1:15" ht="45.75" customHeight="1" x14ac:dyDescent="0.2">
      <c r="A26" s="197">
        <v>6</v>
      </c>
      <c r="B26" s="215" t="s">
        <v>347</v>
      </c>
      <c r="C26" s="215"/>
      <c r="D26" s="215"/>
      <c r="E26" s="215"/>
      <c r="F26" s="215"/>
      <c r="G26" s="215"/>
      <c r="H26" s="215"/>
      <c r="I26" s="195"/>
      <c r="J26" s="195"/>
      <c r="K26" s="195"/>
      <c r="L26" s="195"/>
      <c r="M26" s="195"/>
      <c r="N26" s="195"/>
      <c r="O26" s="195"/>
    </row>
    <row r="27" spans="1:15" ht="69" customHeight="1" x14ac:dyDescent="0.2">
      <c r="A27" s="197">
        <v>7</v>
      </c>
      <c r="B27" s="213" t="s">
        <v>363</v>
      </c>
      <c r="C27" s="213"/>
      <c r="D27" s="213"/>
      <c r="E27" s="213"/>
      <c r="F27" s="213"/>
      <c r="G27" s="213"/>
      <c r="H27" s="213"/>
    </row>
    <row r="28" spans="1:15" ht="36" customHeight="1" x14ac:dyDescent="0.2">
      <c r="A28" s="197">
        <v>8</v>
      </c>
      <c r="B28" s="215" t="s">
        <v>359</v>
      </c>
      <c r="C28" s="215"/>
      <c r="D28" s="215"/>
      <c r="E28" s="215"/>
      <c r="F28" s="215"/>
      <c r="G28" s="215"/>
      <c r="H28" s="215"/>
      <c r="I28" s="216"/>
      <c r="J28" s="216"/>
      <c r="K28" s="216"/>
      <c r="L28" s="216"/>
      <c r="M28" s="216"/>
      <c r="N28" s="216"/>
      <c r="O28" s="216"/>
    </row>
    <row r="29" spans="1:15" ht="32.25" customHeight="1" x14ac:dyDescent="0.2">
      <c r="A29" s="197">
        <v>9</v>
      </c>
      <c r="B29" s="213" t="s">
        <v>338</v>
      </c>
      <c r="C29" s="213"/>
      <c r="D29" s="213"/>
      <c r="E29" s="213"/>
      <c r="F29" s="213"/>
      <c r="G29" s="213"/>
      <c r="H29" s="213"/>
    </row>
    <row r="30" spans="1:15" ht="31.5" customHeight="1" x14ac:dyDescent="0.2">
      <c r="A30" s="197">
        <v>10</v>
      </c>
      <c r="B30" s="213" t="s">
        <v>360</v>
      </c>
      <c r="C30" s="213"/>
      <c r="D30" s="213"/>
      <c r="E30" s="213"/>
      <c r="F30" s="213"/>
      <c r="G30" s="213"/>
      <c r="H30" s="213"/>
      <c r="I30" s="214"/>
      <c r="J30" s="214"/>
      <c r="K30" s="214"/>
      <c r="L30" s="214"/>
      <c r="M30" s="214"/>
    </row>
  </sheetData>
  <mergeCells count="43">
    <mergeCell ref="C10:G10"/>
    <mergeCell ref="C11:G11"/>
    <mergeCell ref="A10:B10"/>
    <mergeCell ref="A11:B11"/>
    <mergeCell ref="A13:B13"/>
    <mergeCell ref="C13:G13"/>
    <mergeCell ref="C12:G12"/>
    <mergeCell ref="A12:B12"/>
    <mergeCell ref="B22:H22"/>
    <mergeCell ref="B23:H23"/>
    <mergeCell ref="A14:B14"/>
    <mergeCell ref="A15:B15"/>
    <mergeCell ref="A16:B16"/>
    <mergeCell ref="B21:H21"/>
    <mergeCell ref="A17:B17"/>
    <mergeCell ref="C14:G14"/>
    <mergeCell ref="C15:G15"/>
    <mergeCell ref="C16:G16"/>
    <mergeCell ref="C17:G17"/>
    <mergeCell ref="A20:H20"/>
    <mergeCell ref="A1:G1"/>
    <mergeCell ref="A2:G2"/>
    <mergeCell ref="A4:B4"/>
    <mergeCell ref="C4:G4"/>
    <mergeCell ref="C5:G5"/>
    <mergeCell ref="C6:G6"/>
    <mergeCell ref="C7:G7"/>
    <mergeCell ref="C8:G8"/>
    <mergeCell ref="C9:G9"/>
    <mergeCell ref="A5:B5"/>
    <mergeCell ref="A6:B6"/>
    <mergeCell ref="A7:B7"/>
    <mergeCell ref="A8:B8"/>
    <mergeCell ref="A9:B9"/>
    <mergeCell ref="B30:H30"/>
    <mergeCell ref="I30:M30"/>
    <mergeCell ref="B28:H28"/>
    <mergeCell ref="I28:O28"/>
    <mergeCell ref="B24:H24"/>
    <mergeCell ref="B27:H27"/>
    <mergeCell ref="B29:H29"/>
    <mergeCell ref="B25:H25"/>
    <mergeCell ref="B26:H26"/>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Q42"/>
  <sheetViews>
    <sheetView showGridLines="0" zoomScaleNormal="100" workbookViewId="0">
      <pane ySplit="6" topLeftCell="A7" activePane="bottomLeft" state="frozen"/>
      <selection pane="bottomLeft" activeCell="L19" sqref="L19:Q21"/>
    </sheetView>
  </sheetViews>
  <sheetFormatPr baseColWidth="10" defaultColWidth="11.42578125" defaultRowHeight="12.75" x14ac:dyDescent="0.2"/>
  <cols>
    <col min="1" max="1" width="13.140625" style="49" customWidth="1"/>
    <col min="2" max="2" width="4.7109375" style="49" customWidth="1"/>
    <col min="3" max="3" width="52.140625" style="49" customWidth="1"/>
    <col min="4" max="10" width="10.28515625" style="49" customWidth="1"/>
    <col min="11" max="11" width="11.42578125" style="49" customWidth="1"/>
    <col min="12" max="12" width="16.7109375" style="106" customWidth="1"/>
    <col min="13" max="16384" width="11.42578125" style="49"/>
  </cols>
  <sheetData>
    <row r="1" spans="1:17" ht="18.75" customHeight="1" x14ac:dyDescent="0.3">
      <c r="A1" s="244"/>
      <c r="B1" s="245"/>
      <c r="C1" s="245"/>
      <c r="D1" s="245"/>
      <c r="E1" s="245"/>
      <c r="F1" s="245"/>
      <c r="G1" s="245"/>
      <c r="H1" s="245"/>
      <c r="I1" s="55"/>
      <c r="J1" s="55"/>
      <c r="K1" s="141"/>
      <c r="L1" s="141"/>
      <c r="M1" s="141"/>
      <c r="N1" s="141"/>
    </row>
    <row r="2" spans="1:17" ht="18.75" x14ac:dyDescent="0.2">
      <c r="A2" s="250" t="s">
        <v>304</v>
      </c>
      <c r="B2" s="250"/>
      <c r="C2" s="250"/>
      <c r="D2" s="250"/>
      <c r="E2" s="250"/>
      <c r="F2" s="250"/>
      <c r="G2" s="250"/>
      <c r="H2" s="250"/>
      <c r="I2" s="250"/>
      <c r="J2" s="250"/>
      <c r="K2" s="141"/>
      <c r="L2" s="141"/>
      <c r="M2" s="141"/>
      <c r="N2" s="141"/>
    </row>
    <row r="3" spans="1:17" ht="18" x14ac:dyDescent="0.2">
      <c r="A3" s="129"/>
      <c r="B3" s="129"/>
      <c r="C3" s="233" t="str">
        <f>IF(AND(COUNTA(D7:J7)&gt;0,COUNTA(D8:J8)&gt;0,COUNTA(D9:J9)&gt;0,COUNTA(D10:J10)&gt;0,COUNTA(D11:J11)&gt;0,COUNTA(D12:J12)&gt;0,COUNTA(D13:J13)&gt;0,COUNTA(D14:J14)&gt;0,COUNTA(D15:J15)&gt;0,COUNTA(D16:J16)&gt;0)," ","Achtung: Sie haben noch nicht alle Indikatoren auf dieser Seite des Prüfungsabschnitts beurteilt. Falls Sie einen Indikator nicht beobachten konnten, dann können Sie 'Nicht beurteilbar' ankreuzen.")</f>
        <v>Achtung: Sie haben noch nicht alle Indikatoren auf dieser Seite des Prüfungsabschnitts beurteilt. Falls Sie einen Indikator nicht beobachten konnten, dann können Sie 'Nicht beurteilbar' ankreuzen.</v>
      </c>
      <c r="D3" s="233"/>
      <c r="E3" s="233"/>
      <c r="F3" s="233"/>
      <c r="G3" s="233"/>
      <c r="H3" s="233"/>
      <c r="I3" s="233"/>
      <c r="J3" s="233"/>
      <c r="K3" s="141"/>
      <c r="L3" s="141"/>
      <c r="M3" s="141"/>
      <c r="N3" s="141"/>
    </row>
    <row r="4" spans="1:17" ht="18" x14ac:dyDescent="0.2">
      <c r="A4" s="129"/>
      <c r="B4" s="129"/>
      <c r="C4" s="234"/>
      <c r="D4" s="234"/>
      <c r="E4" s="234"/>
      <c r="F4" s="234"/>
      <c r="G4" s="234"/>
      <c r="H4" s="234"/>
      <c r="I4" s="234"/>
      <c r="J4" s="234"/>
      <c r="K4" s="141"/>
      <c r="L4" s="141"/>
      <c r="M4" s="141"/>
      <c r="N4" s="141"/>
    </row>
    <row r="5" spans="1:17" ht="18" x14ac:dyDescent="0.25">
      <c r="A5" s="56"/>
      <c r="B5" s="57"/>
      <c r="C5" s="58" t="s">
        <v>1</v>
      </c>
      <c r="D5" s="59" t="s">
        <v>6</v>
      </c>
      <c r="E5" s="60" t="s">
        <v>5</v>
      </c>
      <c r="F5" s="61" t="s">
        <v>4</v>
      </c>
      <c r="G5" s="61" t="s">
        <v>3</v>
      </c>
      <c r="H5" s="61" t="s">
        <v>2</v>
      </c>
      <c r="I5" s="61" t="s">
        <v>69</v>
      </c>
      <c r="J5" s="61" t="s">
        <v>68</v>
      </c>
      <c r="K5" s="141"/>
      <c r="L5" s="141"/>
      <c r="M5" s="141"/>
      <c r="N5" s="141"/>
    </row>
    <row r="6" spans="1:17" s="64" customFormat="1" ht="25.5" customHeight="1" x14ac:dyDescent="0.2">
      <c r="A6" s="62" t="s">
        <v>0</v>
      </c>
      <c r="B6" s="63"/>
      <c r="C6" s="160" t="s">
        <v>302</v>
      </c>
      <c r="D6" s="103" t="s">
        <v>152</v>
      </c>
      <c r="E6" s="105" t="s">
        <v>154</v>
      </c>
      <c r="F6" s="104"/>
      <c r="G6" s="104"/>
      <c r="H6" s="104"/>
      <c r="I6" s="104"/>
      <c r="J6" s="104" t="s">
        <v>153</v>
      </c>
      <c r="L6" s="108" t="s">
        <v>307</v>
      </c>
      <c r="M6" s="249" t="s">
        <v>143</v>
      </c>
      <c r="N6" s="249"/>
      <c r="O6" s="249"/>
      <c r="P6" s="249"/>
      <c r="Q6" s="249"/>
    </row>
    <row r="7" spans="1:17" s="117" customFormat="1" ht="38.25" x14ac:dyDescent="0.2">
      <c r="A7" s="115" t="s">
        <v>92</v>
      </c>
      <c r="B7" s="246" t="s">
        <v>182</v>
      </c>
      <c r="C7" s="118" t="s">
        <v>283</v>
      </c>
      <c r="D7" s="65"/>
      <c r="E7" s="66"/>
      <c r="F7" s="67"/>
      <c r="G7" s="67"/>
      <c r="H7" s="67"/>
      <c r="I7" s="67"/>
      <c r="J7" s="67"/>
      <c r="L7" s="108" t="s">
        <v>158</v>
      </c>
      <c r="M7" s="248"/>
      <c r="N7" s="248"/>
      <c r="O7" s="248"/>
      <c r="P7" s="248"/>
      <c r="Q7" s="248"/>
    </row>
    <row r="8" spans="1:17" s="117" customFormat="1" ht="43.5" customHeight="1" x14ac:dyDescent="0.2">
      <c r="A8" s="115" t="s">
        <v>209</v>
      </c>
      <c r="B8" s="247"/>
      <c r="C8" s="116" t="s">
        <v>192</v>
      </c>
      <c r="D8" s="65"/>
      <c r="E8" s="66"/>
      <c r="F8" s="67"/>
      <c r="G8" s="67"/>
      <c r="H8" s="67"/>
      <c r="I8" s="67"/>
      <c r="J8" s="67"/>
      <c r="L8" s="108" t="s">
        <v>158</v>
      </c>
      <c r="M8" s="248"/>
      <c r="N8" s="248"/>
      <c r="O8" s="248"/>
      <c r="P8" s="248"/>
      <c r="Q8" s="248"/>
    </row>
    <row r="9" spans="1:17" s="117" customFormat="1" ht="39" customHeight="1" x14ac:dyDescent="0.2">
      <c r="A9" s="115" t="s">
        <v>206</v>
      </c>
      <c r="B9" s="247"/>
      <c r="C9" s="118" t="s">
        <v>200</v>
      </c>
      <c r="D9" s="65"/>
      <c r="E9" s="66"/>
      <c r="F9" s="67"/>
      <c r="G9" s="67"/>
      <c r="H9" s="67"/>
      <c r="I9" s="67"/>
      <c r="J9" s="67"/>
      <c r="L9" s="108" t="s">
        <v>158</v>
      </c>
      <c r="M9" s="248"/>
      <c r="N9" s="248"/>
      <c r="O9" s="248"/>
      <c r="P9" s="248"/>
      <c r="Q9" s="248"/>
    </row>
    <row r="10" spans="1:17" s="117" customFormat="1" ht="30.75" customHeight="1" x14ac:dyDescent="0.2">
      <c r="A10" s="115" t="s">
        <v>99</v>
      </c>
      <c r="B10" s="247"/>
      <c r="C10" s="118" t="s">
        <v>184</v>
      </c>
      <c r="D10" s="65"/>
      <c r="E10" s="66"/>
      <c r="F10" s="67"/>
      <c r="G10" s="67"/>
      <c r="H10" s="67"/>
      <c r="I10" s="67"/>
      <c r="J10" s="67"/>
      <c r="L10" s="108" t="s">
        <v>158</v>
      </c>
      <c r="M10" s="248"/>
      <c r="N10" s="248"/>
      <c r="O10" s="248"/>
      <c r="P10" s="248"/>
      <c r="Q10" s="248"/>
    </row>
    <row r="11" spans="1:17" s="117" customFormat="1" ht="30" customHeight="1" x14ac:dyDescent="0.2">
      <c r="A11" s="115" t="s">
        <v>207</v>
      </c>
      <c r="B11" s="251" t="s">
        <v>183</v>
      </c>
      <c r="C11" s="119" t="s">
        <v>201</v>
      </c>
      <c r="D11" s="68"/>
      <c r="E11" s="69"/>
      <c r="F11" s="70"/>
      <c r="G11" s="70"/>
      <c r="H11" s="70"/>
      <c r="I11" s="70"/>
      <c r="J11" s="70"/>
      <c r="L11" s="108" t="s">
        <v>158</v>
      </c>
      <c r="M11" s="235"/>
      <c r="N11" s="236"/>
      <c r="O11" s="236"/>
      <c r="P11" s="236"/>
      <c r="Q11" s="237"/>
    </row>
    <row r="12" spans="1:17" s="117" customFormat="1" ht="38.25" customHeight="1" x14ac:dyDescent="0.2">
      <c r="A12" s="115" t="s">
        <v>204</v>
      </c>
      <c r="B12" s="252"/>
      <c r="C12" s="119" t="s">
        <v>202</v>
      </c>
      <c r="D12" s="68"/>
      <c r="E12" s="69"/>
      <c r="F12" s="70"/>
      <c r="G12" s="70"/>
      <c r="H12" s="70"/>
      <c r="I12" s="70"/>
      <c r="J12" s="70"/>
      <c r="L12" s="108" t="s">
        <v>158</v>
      </c>
      <c r="M12" s="238"/>
      <c r="N12" s="239"/>
      <c r="O12" s="239"/>
      <c r="P12" s="239"/>
      <c r="Q12" s="240"/>
    </row>
    <row r="13" spans="1:17" s="117" customFormat="1" ht="25.5" x14ac:dyDescent="0.2">
      <c r="A13" s="115" t="s">
        <v>95</v>
      </c>
      <c r="B13" s="252"/>
      <c r="C13" s="119" t="s">
        <v>295</v>
      </c>
      <c r="D13" s="68"/>
      <c r="E13" s="69"/>
      <c r="F13" s="70"/>
      <c r="G13" s="70"/>
      <c r="H13" s="70"/>
      <c r="I13" s="70"/>
      <c r="J13" s="70"/>
      <c r="L13" s="108" t="s">
        <v>158</v>
      </c>
      <c r="M13" s="238"/>
      <c r="N13" s="239"/>
      <c r="O13" s="239"/>
      <c r="P13" s="239"/>
      <c r="Q13" s="240"/>
    </row>
    <row r="14" spans="1:17" s="117" customFormat="1" ht="38.25" x14ac:dyDescent="0.2">
      <c r="A14" s="144" t="s">
        <v>346</v>
      </c>
      <c r="B14" s="252"/>
      <c r="C14" s="139" t="s">
        <v>285</v>
      </c>
      <c r="D14" s="68"/>
      <c r="E14" s="69"/>
      <c r="F14" s="70"/>
      <c r="G14" s="70"/>
      <c r="H14" s="70"/>
      <c r="I14" s="70"/>
      <c r="J14" s="70"/>
      <c r="L14" s="108" t="s">
        <v>158</v>
      </c>
      <c r="M14" s="238"/>
      <c r="N14" s="239"/>
      <c r="O14" s="239"/>
      <c r="P14" s="239"/>
      <c r="Q14" s="240"/>
    </row>
    <row r="15" spans="1:17" s="117" customFormat="1" ht="41.25" customHeight="1" x14ac:dyDescent="0.2">
      <c r="A15" s="115" t="s">
        <v>96</v>
      </c>
      <c r="B15" s="252"/>
      <c r="C15" s="119" t="s">
        <v>205</v>
      </c>
      <c r="D15" s="68"/>
      <c r="E15" s="69"/>
      <c r="F15" s="70"/>
      <c r="G15" s="70"/>
      <c r="H15" s="70"/>
      <c r="I15" s="70"/>
      <c r="J15" s="70"/>
      <c r="L15" s="108" t="s">
        <v>158</v>
      </c>
      <c r="M15" s="238"/>
      <c r="N15" s="239"/>
      <c r="O15" s="239"/>
      <c r="P15" s="239"/>
      <c r="Q15" s="240"/>
    </row>
    <row r="16" spans="1:17" s="117" customFormat="1" ht="25.5" x14ac:dyDescent="0.2">
      <c r="A16" s="115" t="s">
        <v>208</v>
      </c>
      <c r="B16" s="253"/>
      <c r="C16" s="119" t="s">
        <v>260</v>
      </c>
      <c r="D16" s="68"/>
      <c r="E16" s="69"/>
      <c r="F16" s="70"/>
      <c r="G16" s="70"/>
      <c r="H16" s="70"/>
      <c r="I16" s="70"/>
      <c r="J16" s="70"/>
      <c r="L16" s="108" t="s">
        <v>158</v>
      </c>
      <c r="M16" s="241"/>
      <c r="N16" s="242"/>
      <c r="O16" s="242"/>
      <c r="P16" s="242"/>
      <c r="Q16" s="243"/>
    </row>
    <row r="17" spans="1:17" ht="15" x14ac:dyDescent="0.2">
      <c r="A17"/>
      <c r="B17"/>
      <c r="G17" s="126"/>
      <c r="H17" s="126"/>
      <c r="I17" s="127"/>
      <c r="J17" s="126"/>
      <c r="K17"/>
      <c r="L17" s="190"/>
      <c r="M17"/>
      <c r="N17"/>
      <c r="O17"/>
      <c r="P17"/>
      <c r="Q17"/>
    </row>
    <row r="18" spans="1:17" ht="25.5" customHeight="1" x14ac:dyDescent="0.2">
      <c r="C18" s="72"/>
      <c r="D18" s="73" t="s">
        <v>7</v>
      </c>
      <c r="E18" s="74" t="s">
        <v>14</v>
      </c>
      <c r="F18" s="124"/>
      <c r="G18" s="167"/>
      <c r="H18" s="167"/>
      <c r="I18" s="167"/>
      <c r="J18" s="167"/>
      <c r="K18" s="168"/>
      <c r="L18" s="232" t="s">
        <v>317</v>
      </c>
      <c r="M18" s="232"/>
      <c r="N18" s="232"/>
      <c r="O18" s="232"/>
      <c r="P18" s="232"/>
      <c r="Q18" s="232"/>
    </row>
    <row r="19" spans="1:17" ht="25.5" customHeight="1" x14ac:dyDescent="0.25">
      <c r="C19" s="75" t="s">
        <v>318</v>
      </c>
      <c r="D19" s="77">
        <f>SUM(COUNTA(E7:E16)*0,COUNTA(F7:F16)*1,COUNTA(G7:G16)*2,COUNTA(H7:H16)*3,COUNTA(I7:I16)*4,COUNTA(J7:J16)*5)</f>
        <v>0</v>
      </c>
      <c r="E19" s="78">
        <f>COUNTA(A7:A16)*5-COUNTA(D7:D16)*5</f>
        <v>50</v>
      </c>
      <c r="F19" s="124"/>
      <c r="G19" s="167"/>
      <c r="H19" s="167"/>
      <c r="I19" s="167"/>
      <c r="J19" s="167"/>
      <c r="K19" s="189"/>
      <c r="L19" s="231" t="s">
        <v>364</v>
      </c>
      <c r="M19" s="231"/>
      <c r="N19" s="231"/>
      <c r="O19" s="231"/>
      <c r="P19" s="231"/>
      <c r="Q19" s="231"/>
    </row>
    <row r="20" spans="1:17" ht="12.75" customHeight="1" x14ac:dyDescent="0.2">
      <c r="F20" s="124"/>
      <c r="G20" s="167"/>
      <c r="H20" s="167"/>
      <c r="I20" s="167"/>
      <c r="J20" s="167"/>
      <c r="K20" s="168"/>
      <c r="L20" s="231"/>
      <c r="M20" s="231"/>
      <c r="N20" s="231"/>
      <c r="O20" s="231"/>
      <c r="P20" s="231"/>
      <c r="Q20" s="231"/>
    </row>
    <row r="21" spans="1:17" x14ac:dyDescent="0.2">
      <c r="A21" s="76"/>
      <c r="C21" s="76"/>
      <c r="G21" s="167"/>
      <c r="H21" s="167"/>
      <c r="I21" s="167"/>
      <c r="J21" s="167"/>
      <c r="K21" s="168"/>
      <c r="L21" s="231"/>
      <c r="M21" s="231"/>
      <c r="N21" s="231"/>
      <c r="O21" s="231"/>
      <c r="P21" s="231"/>
      <c r="Q21" s="231"/>
    </row>
    <row r="22" spans="1:17" x14ac:dyDescent="0.2">
      <c r="C22" s="54"/>
      <c r="D22" s="54"/>
      <c r="E22" s="54"/>
      <c r="F22" s="54"/>
      <c r="G22" s="167"/>
      <c r="H22" s="167"/>
      <c r="I22" s="167"/>
      <c r="J22" s="167"/>
      <c r="K22" s="168"/>
    </row>
    <row r="23" spans="1:17" x14ac:dyDescent="0.2">
      <c r="C23" s="54"/>
      <c r="D23" s="54"/>
      <c r="E23" s="54"/>
      <c r="F23" s="54"/>
      <c r="G23" s="125"/>
      <c r="H23" s="125"/>
      <c r="I23" s="124"/>
      <c r="J23" s="124"/>
    </row>
    <row r="24" spans="1:17" x14ac:dyDescent="0.2">
      <c r="C24" s="54"/>
      <c r="D24" s="54"/>
      <c r="E24" s="54"/>
      <c r="F24" s="54"/>
      <c r="G24" s="54"/>
      <c r="H24" s="54"/>
    </row>
    <row r="25" spans="1:17" x14ac:dyDescent="0.2">
      <c r="C25" s="54"/>
      <c r="D25" s="54"/>
      <c r="E25" s="54"/>
      <c r="F25" s="54"/>
      <c r="G25" s="54"/>
      <c r="H25" s="54"/>
    </row>
    <row r="26" spans="1:17" x14ac:dyDescent="0.2">
      <c r="C26" s="54"/>
      <c r="D26" s="54"/>
      <c r="E26" s="54"/>
      <c r="F26" s="54"/>
      <c r="G26" s="54"/>
      <c r="H26" s="54"/>
    </row>
    <row r="27" spans="1:17" x14ac:dyDescent="0.2">
      <c r="C27" s="54"/>
      <c r="D27" s="54"/>
      <c r="E27" s="54"/>
      <c r="F27" s="54"/>
      <c r="G27" s="54"/>
      <c r="H27" s="54"/>
    </row>
    <row r="28" spans="1:17" x14ac:dyDescent="0.2">
      <c r="C28" s="54"/>
      <c r="D28" s="54"/>
      <c r="E28" s="54"/>
      <c r="F28" s="54"/>
      <c r="G28" s="54"/>
      <c r="H28" s="54"/>
    </row>
    <row r="29" spans="1:17" x14ac:dyDescent="0.2">
      <c r="C29" s="54"/>
      <c r="D29" s="54"/>
      <c r="E29" s="54"/>
      <c r="F29" s="54"/>
      <c r="G29" s="54"/>
      <c r="H29" s="54"/>
    </row>
    <row r="30" spans="1:17" x14ac:dyDescent="0.2">
      <c r="C30" s="54"/>
      <c r="D30" s="54"/>
      <c r="E30" s="54"/>
      <c r="F30" s="54"/>
      <c r="G30" s="54"/>
      <c r="H30" s="54"/>
    </row>
    <row r="31" spans="1:17" x14ac:dyDescent="0.2">
      <c r="C31" s="54"/>
      <c r="D31" s="54"/>
      <c r="E31" s="54"/>
      <c r="F31" s="54"/>
      <c r="G31" s="54"/>
      <c r="H31" s="54"/>
    </row>
    <row r="32" spans="1:17" x14ac:dyDescent="0.2">
      <c r="C32" s="54"/>
      <c r="D32" s="54"/>
      <c r="E32" s="54"/>
      <c r="F32" s="54"/>
      <c r="G32" s="54"/>
      <c r="H32" s="54"/>
    </row>
    <row r="33" spans="3:8" x14ac:dyDescent="0.2">
      <c r="C33" s="54"/>
      <c r="D33" s="54"/>
      <c r="E33" s="54"/>
      <c r="F33" s="54"/>
      <c r="G33" s="54"/>
      <c r="H33" s="54"/>
    </row>
    <row r="34" spans="3:8" x14ac:dyDescent="0.2">
      <c r="C34" s="54"/>
      <c r="D34" s="54"/>
      <c r="E34" s="54"/>
      <c r="F34" s="54"/>
      <c r="G34" s="54"/>
      <c r="H34" s="54"/>
    </row>
    <row r="35" spans="3:8" x14ac:dyDescent="0.2">
      <c r="C35" s="54"/>
      <c r="D35" s="54"/>
      <c r="E35" s="54"/>
      <c r="F35" s="54"/>
      <c r="G35" s="54"/>
      <c r="H35" s="54"/>
    </row>
    <row r="36" spans="3:8" x14ac:dyDescent="0.2">
      <c r="C36" s="54"/>
      <c r="D36" s="54"/>
      <c r="E36" s="54"/>
      <c r="F36" s="54"/>
      <c r="G36" s="54"/>
      <c r="H36" s="54"/>
    </row>
    <row r="37" spans="3:8" x14ac:dyDescent="0.2">
      <c r="C37" s="54"/>
      <c r="D37" s="54"/>
      <c r="E37" s="54"/>
      <c r="F37" s="54"/>
      <c r="G37" s="54"/>
      <c r="H37" s="54"/>
    </row>
    <row r="38" spans="3:8" x14ac:dyDescent="0.2">
      <c r="C38" s="54"/>
      <c r="D38" s="54"/>
      <c r="E38" s="54"/>
      <c r="F38" s="54"/>
      <c r="G38" s="54"/>
      <c r="H38" s="54"/>
    </row>
    <row r="39" spans="3:8" x14ac:dyDescent="0.2">
      <c r="C39" s="54"/>
      <c r="D39" s="54"/>
      <c r="E39" s="54"/>
      <c r="F39" s="54"/>
      <c r="G39" s="54"/>
      <c r="H39" s="54"/>
    </row>
    <row r="40" spans="3:8" x14ac:dyDescent="0.2">
      <c r="C40" s="54"/>
      <c r="D40" s="54"/>
      <c r="E40" s="54"/>
      <c r="F40" s="54"/>
      <c r="G40" s="54"/>
      <c r="H40" s="54"/>
    </row>
    <row r="41" spans="3:8" x14ac:dyDescent="0.2">
      <c r="C41" s="54"/>
      <c r="D41" s="54"/>
      <c r="E41" s="54"/>
      <c r="F41" s="54"/>
      <c r="G41" s="54"/>
      <c r="H41" s="54"/>
    </row>
    <row r="42" spans="3:8" x14ac:dyDescent="0.2">
      <c r="C42" s="54"/>
      <c r="D42" s="54"/>
      <c r="E42" s="54"/>
      <c r="F42" s="54"/>
      <c r="G42" s="54"/>
      <c r="H42" s="54"/>
    </row>
  </sheetData>
  <mergeCells count="10">
    <mergeCell ref="L19:Q21"/>
    <mergeCell ref="L18:Q18"/>
    <mergeCell ref="C3:J4"/>
    <mergeCell ref="M11:Q16"/>
    <mergeCell ref="A1:H1"/>
    <mergeCell ref="B7:B10"/>
    <mergeCell ref="M7:Q10"/>
    <mergeCell ref="M6:Q6"/>
    <mergeCell ref="A2:J2"/>
    <mergeCell ref="B11:B16"/>
  </mergeCells>
  <dataValidations xWindow="531" yWindow="563" count="8">
    <dataValidation type="custom" allowBlank="1" showInputMessage="1" showErrorMessage="1" sqref="L7:M8">
      <formula1>COUNTA(L7:N7)&lt;=2</formula1>
    </dataValidation>
    <dataValidation type="custom" allowBlank="1" showDropDown="1" showInputMessage="1" showErrorMessage="1" error="Sie können nur einen Wert pro Indikator angeben. Löschen Sie den bereits eingetragenen Wert, um hier etwas anzugeben." sqref="D7:D16">
      <formula1>COUNTA(E7:J7)=0</formula1>
    </dataValidation>
    <dataValidation type="custom" allowBlank="1" showDropDown="1" showInputMessage="1" showErrorMessage="1" error="Sie können nur einen Wert pro Indikator angeben. Löschen Sie den bereits eingetragenen Wert, um hier etwas anzugeben." promptTitle="Bitte ankreuzen" sqref="E7:E16">
      <formula1>COUNTA(D7,F7:J7)=0</formula1>
    </dataValidation>
    <dataValidation type="custom" allowBlank="1" showDropDown="1" showInputMessage="1" showErrorMessage="1" error="Sie können nur einen Wert pro Indikator angeben. Löschen Sie den bereits eingetragenen Wert, um hier etwas anzugeben." promptTitle="Bitte ankreuzen" sqref="F7:F16">
      <formula1>COUNTA(D7:E7,G7:J7)=0</formula1>
    </dataValidation>
    <dataValidation type="custom" allowBlank="1" showDropDown="1" showInputMessage="1" showErrorMessage="1" error="Sie können nur einen Wert pro Indikator angeben. Löschen Sie den bereits eingetragenen Wert, um hier etwas anzugeben." promptTitle="Bitte ankreuzen" sqref="G7:G16">
      <formula1>COUNTA(D7:F7,H7:J7)=0</formula1>
    </dataValidation>
    <dataValidation type="custom" allowBlank="1" showDropDown="1" showInputMessage="1" showErrorMessage="1" error="Sie können nur einen Wert pro Indikator angeben. Löschen Sie den bereits eingetragenen Wert, um hier etwas anzugeben." promptTitle="Bitte ankreuzen" sqref="H7:H16">
      <formula1>COUNTA(D7:G7,I7:J7)=0</formula1>
    </dataValidation>
    <dataValidation type="custom" allowBlank="1" showDropDown="1" showInputMessage="1" showErrorMessage="1" error="Sie können nur einen Wert pro Indikator angeben. Löschen Sie den bereits eingetragenen Wert, um hier etwas anzugeben." promptTitle="Bitte ankreuzen" sqref="I7:I16">
      <formula1>COUNTA(D7:H7,J7)=0</formula1>
    </dataValidation>
    <dataValidation type="custom" allowBlank="1" showDropDown="1" showInputMessage="1" showErrorMessage="1" error="Sie können nur einen Wert pro Indikator angeben. Löschen Sie den bereits eingetragenen Wert, um hier etwas anzugeben." promptTitle="Bitte ankreuzen" sqref="J7:J16">
      <formula1>COUNTA(D7:I7)=0</formula1>
    </dataValidation>
  </dataValidation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Q32"/>
  <sheetViews>
    <sheetView showGridLines="0" zoomScale="110" zoomScaleNormal="110" workbookViewId="0">
      <pane ySplit="6" topLeftCell="A7" activePane="bottomLeft" state="frozen"/>
      <selection pane="bottomLeft" activeCell="L20" sqref="L20:Q22"/>
    </sheetView>
  </sheetViews>
  <sheetFormatPr baseColWidth="10" defaultColWidth="11.42578125" defaultRowHeight="12.75" x14ac:dyDescent="0.2"/>
  <cols>
    <col min="1" max="1" width="13.140625" style="49" customWidth="1"/>
    <col min="2" max="2" width="5.42578125" style="84" customWidth="1"/>
    <col min="3" max="3" width="52.140625" style="49" customWidth="1"/>
    <col min="4" max="10" width="9.7109375" style="49" customWidth="1"/>
    <col min="11" max="11" width="11.42578125" style="49" customWidth="1"/>
    <col min="12" max="12" width="16.7109375" style="49" customWidth="1"/>
    <col min="13" max="16384" width="11.42578125" style="49"/>
  </cols>
  <sheetData>
    <row r="1" spans="1:17" ht="18.75" x14ac:dyDescent="0.3">
      <c r="A1" s="257"/>
      <c r="B1" s="258"/>
      <c r="C1" s="258"/>
      <c r="D1" s="258"/>
      <c r="E1" s="258"/>
      <c r="F1" s="258"/>
      <c r="G1" s="258"/>
      <c r="H1" s="258"/>
      <c r="I1" s="55"/>
      <c r="J1" s="55"/>
      <c r="K1" s="55"/>
      <c r="L1" s="55"/>
      <c r="M1" s="55"/>
      <c r="N1" s="55"/>
    </row>
    <row r="2" spans="1:17" ht="18.75" x14ac:dyDescent="0.25">
      <c r="A2" s="250" t="s">
        <v>303</v>
      </c>
      <c r="B2" s="250"/>
      <c r="C2" s="250"/>
      <c r="D2" s="250"/>
      <c r="E2" s="250"/>
      <c r="F2" s="250"/>
      <c r="G2" s="250"/>
      <c r="H2" s="250"/>
      <c r="I2" s="250"/>
      <c r="J2" s="250"/>
      <c r="K2" s="55"/>
      <c r="L2" s="55"/>
      <c r="M2" s="55"/>
      <c r="N2" s="55"/>
    </row>
    <row r="3" spans="1:17" ht="18" x14ac:dyDescent="0.25">
      <c r="A3" s="129"/>
      <c r="B3" s="129"/>
      <c r="C3" s="233" t="str">
        <f>IF(AND(COUNTA(D7:J7)&gt;0,COUNTA(D8:J8)&gt;0,COUNTA(D9:J9)&gt;0,COUNTA(D10:J10)&gt;0,COUNTA(D11:J11)&gt;0,COUNTA(D12:J12)&gt;0,COUNTA(D13:J13)&gt;0,COUNTA(D14:J14)&gt;0,COUNTA(D15:J15)&gt;0,COUNTA(D16:J16)&gt;0,COUNTA(D17:J17)&gt;0)," ","Achtung: Sie haben noch nicht alle Indikatoren auf dieser Seite des Prüfungsabschnitts beurteilt. Falls Sie einen Indikator nicht beobachten konnten, dann können Sie 'Nicht beurteilbar' ankreuzen.")</f>
        <v>Achtung: Sie haben noch nicht alle Indikatoren auf dieser Seite des Prüfungsabschnitts beurteilt. Falls Sie einen Indikator nicht beobachten konnten, dann können Sie 'Nicht beurteilbar' ankreuzen.</v>
      </c>
      <c r="D3" s="233"/>
      <c r="E3" s="233"/>
      <c r="F3" s="233"/>
      <c r="G3" s="233"/>
      <c r="H3" s="233"/>
      <c r="I3" s="233"/>
      <c r="J3" s="233"/>
      <c r="K3" s="55"/>
      <c r="L3" s="55"/>
      <c r="M3" s="55"/>
      <c r="N3" s="55"/>
    </row>
    <row r="4" spans="1:17" ht="18" x14ac:dyDescent="0.25">
      <c r="A4" s="129"/>
      <c r="B4" s="129"/>
      <c r="C4" s="234"/>
      <c r="D4" s="234"/>
      <c r="E4" s="234"/>
      <c r="F4" s="234"/>
      <c r="G4" s="234"/>
      <c r="H4" s="234"/>
      <c r="I4" s="234"/>
      <c r="J4" s="234"/>
      <c r="K4" s="55"/>
      <c r="L4" s="55"/>
      <c r="M4" s="55"/>
      <c r="N4" s="55"/>
    </row>
    <row r="5" spans="1:17" ht="18" x14ac:dyDescent="0.25">
      <c r="A5" s="56"/>
      <c r="B5" s="79"/>
      <c r="C5" s="58" t="s">
        <v>1</v>
      </c>
      <c r="D5" s="59" t="s">
        <v>6</v>
      </c>
      <c r="E5" s="60" t="s">
        <v>5</v>
      </c>
      <c r="F5" s="61" t="s">
        <v>4</v>
      </c>
      <c r="G5" s="61" t="s">
        <v>3</v>
      </c>
      <c r="H5" s="61" t="s">
        <v>2</v>
      </c>
      <c r="I5" s="61" t="s">
        <v>69</v>
      </c>
      <c r="J5" s="61" t="s">
        <v>68</v>
      </c>
      <c r="K5" s="55"/>
      <c r="L5" s="55"/>
    </row>
    <row r="6" spans="1:17" s="64" customFormat="1" ht="25.5" customHeight="1" x14ac:dyDescent="0.2">
      <c r="A6" s="62" t="s">
        <v>0</v>
      </c>
      <c r="B6" s="83"/>
      <c r="C6" s="160" t="s">
        <v>302</v>
      </c>
      <c r="D6" s="103" t="s">
        <v>152</v>
      </c>
      <c r="E6" s="105" t="s">
        <v>154</v>
      </c>
      <c r="F6" s="104"/>
      <c r="G6" s="104"/>
      <c r="H6" s="104"/>
      <c r="I6" s="104"/>
      <c r="J6" s="104" t="s">
        <v>153</v>
      </c>
      <c r="K6" s="145"/>
      <c r="L6" s="108" t="s">
        <v>307</v>
      </c>
      <c r="M6" s="249" t="s">
        <v>143</v>
      </c>
      <c r="N6" s="249"/>
      <c r="O6" s="249"/>
      <c r="P6" s="249"/>
      <c r="Q6" s="249"/>
    </row>
    <row r="7" spans="1:17" s="64" customFormat="1" ht="25.5" customHeight="1" x14ac:dyDescent="0.2">
      <c r="A7" s="115" t="s">
        <v>252</v>
      </c>
      <c r="B7" s="261" t="s">
        <v>56</v>
      </c>
      <c r="C7" s="160" t="s">
        <v>256</v>
      </c>
      <c r="D7" s="175"/>
      <c r="E7" s="176"/>
      <c r="F7" s="177"/>
      <c r="G7" s="177"/>
      <c r="H7" s="177"/>
      <c r="I7" s="177"/>
      <c r="J7" s="177"/>
      <c r="K7" s="145"/>
      <c r="L7" s="108" t="s">
        <v>159</v>
      </c>
      <c r="M7" s="159"/>
      <c r="N7" s="159"/>
      <c r="O7" s="159"/>
      <c r="P7" s="159"/>
      <c r="Q7" s="159"/>
    </row>
    <row r="8" spans="1:17" s="122" customFormat="1" ht="25.5" customHeight="1" x14ac:dyDescent="0.2">
      <c r="A8" s="115" t="s">
        <v>97</v>
      </c>
      <c r="B8" s="262"/>
      <c r="C8" s="118" t="s">
        <v>267</v>
      </c>
      <c r="D8" s="65"/>
      <c r="E8" s="66"/>
      <c r="F8" s="67"/>
      <c r="G8" s="67"/>
      <c r="H8" s="67"/>
      <c r="I8" s="67"/>
      <c r="J8" s="67"/>
      <c r="K8" s="146"/>
      <c r="L8" s="108" t="s">
        <v>159</v>
      </c>
      <c r="M8" s="248"/>
      <c r="N8" s="248"/>
      <c r="O8" s="248"/>
      <c r="P8" s="248"/>
      <c r="Q8" s="248"/>
    </row>
    <row r="9" spans="1:17" s="122" customFormat="1" ht="54.75" customHeight="1" x14ac:dyDescent="0.2">
      <c r="A9" s="115" t="s">
        <v>88</v>
      </c>
      <c r="B9" s="262"/>
      <c r="C9" s="118" t="s">
        <v>335</v>
      </c>
      <c r="D9" s="65"/>
      <c r="E9" s="66"/>
      <c r="F9" s="67"/>
      <c r="G9" s="67"/>
      <c r="H9" s="67"/>
      <c r="I9" s="67"/>
      <c r="J9" s="67"/>
      <c r="L9" s="143" t="s">
        <v>160</v>
      </c>
      <c r="M9" s="248"/>
      <c r="N9" s="248"/>
      <c r="O9" s="248"/>
      <c r="P9" s="248"/>
      <c r="Q9" s="248"/>
    </row>
    <row r="10" spans="1:17" s="122" customFormat="1" ht="25.5" customHeight="1" x14ac:dyDescent="0.2">
      <c r="A10" s="115" t="s">
        <v>98</v>
      </c>
      <c r="B10" s="263"/>
      <c r="C10" s="118" t="s">
        <v>180</v>
      </c>
      <c r="D10" s="65"/>
      <c r="E10" s="66"/>
      <c r="F10" s="67"/>
      <c r="G10" s="67"/>
      <c r="H10" s="67"/>
      <c r="I10" s="67"/>
      <c r="J10" s="67"/>
      <c r="L10" s="108" t="s">
        <v>159</v>
      </c>
      <c r="M10" s="248"/>
      <c r="N10" s="248"/>
      <c r="O10" s="248"/>
      <c r="P10" s="248"/>
      <c r="Q10" s="248"/>
    </row>
    <row r="11" spans="1:17" s="117" customFormat="1" ht="27.75" customHeight="1" x14ac:dyDescent="0.2">
      <c r="A11" s="115" t="s">
        <v>211</v>
      </c>
      <c r="B11" s="259" t="s">
        <v>321</v>
      </c>
      <c r="C11" s="119" t="s">
        <v>296</v>
      </c>
      <c r="D11" s="68"/>
      <c r="E11" s="69"/>
      <c r="F11" s="70"/>
      <c r="G11" s="70"/>
      <c r="H11" s="70"/>
      <c r="I11" s="70"/>
      <c r="J11" s="70"/>
      <c r="L11" s="108" t="s">
        <v>158</v>
      </c>
      <c r="M11" s="235"/>
      <c r="N11" s="236"/>
      <c r="O11" s="236"/>
      <c r="P11" s="236"/>
      <c r="Q11" s="237"/>
    </row>
    <row r="12" spans="1:17" s="117" customFormat="1" ht="25.5" x14ac:dyDescent="0.2">
      <c r="A12" s="115" t="s">
        <v>97</v>
      </c>
      <c r="B12" s="260"/>
      <c r="C12" s="166" t="s">
        <v>275</v>
      </c>
      <c r="D12" s="68"/>
      <c r="E12" s="69"/>
      <c r="F12" s="70"/>
      <c r="G12" s="70"/>
      <c r="H12" s="70"/>
      <c r="I12" s="70"/>
      <c r="J12" s="70"/>
      <c r="L12" s="108" t="s">
        <v>158</v>
      </c>
      <c r="M12" s="238"/>
      <c r="N12" s="239"/>
      <c r="O12" s="239"/>
      <c r="P12" s="239"/>
      <c r="Q12" s="240"/>
    </row>
    <row r="13" spans="1:17" s="117" customFormat="1" ht="63.75" x14ac:dyDescent="0.2">
      <c r="A13" s="115" t="s">
        <v>210</v>
      </c>
      <c r="B13" s="260"/>
      <c r="C13" s="133" t="s">
        <v>186</v>
      </c>
      <c r="D13" s="68"/>
      <c r="E13" s="69"/>
      <c r="F13" s="70"/>
      <c r="G13" s="70"/>
      <c r="H13" s="70"/>
      <c r="I13" s="70"/>
      <c r="J13" s="70"/>
      <c r="L13" s="108" t="s">
        <v>158</v>
      </c>
      <c r="M13" s="241"/>
      <c r="N13" s="242"/>
      <c r="O13" s="242"/>
      <c r="P13" s="242"/>
      <c r="Q13" s="243"/>
    </row>
    <row r="14" spans="1:17" s="117" customFormat="1" ht="40.5" customHeight="1" x14ac:dyDescent="0.2">
      <c r="A14" s="128" t="s">
        <v>212</v>
      </c>
      <c r="B14" s="254" t="s">
        <v>183</v>
      </c>
      <c r="C14" s="137" t="s">
        <v>255</v>
      </c>
      <c r="D14" s="178"/>
      <c r="E14" s="179"/>
      <c r="F14" s="180"/>
      <c r="G14" s="180"/>
      <c r="H14" s="180"/>
      <c r="I14" s="180"/>
      <c r="J14" s="180"/>
      <c r="L14" s="108" t="s">
        <v>158</v>
      </c>
      <c r="M14" s="264"/>
      <c r="N14" s="265"/>
      <c r="O14" s="265"/>
      <c r="P14" s="265"/>
      <c r="Q14" s="266"/>
    </row>
    <row r="15" spans="1:17" s="117" customFormat="1" ht="42.75" customHeight="1" x14ac:dyDescent="0.2">
      <c r="A15" s="123" t="s">
        <v>213</v>
      </c>
      <c r="B15" s="255"/>
      <c r="C15" s="169" t="s">
        <v>274</v>
      </c>
      <c r="D15" s="65"/>
      <c r="E15" s="66"/>
      <c r="F15" s="67"/>
      <c r="G15" s="67"/>
      <c r="H15" s="67"/>
      <c r="I15" s="67"/>
      <c r="J15" s="67"/>
      <c r="L15" s="108" t="s">
        <v>158</v>
      </c>
      <c r="M15" s="267"/>
      <c r="N15" s="268"/>
      <c r="O15" s="268"/>
      <c r="P15" s="268"/>
      <c r="Q15" s="269"/>
    </row>
    <row r="16" spans="1:17" s="117" customFormat="1" ht="43.5" customHeight="1" x14ac:dyDescent="0.2">
      <c r="A16" s="136" t="s">
        <v>345</v>
      </c>
      <c r="B16" s="255"/>
      <c r="C16" s="137" t="s">
        <v>284</v>
      </c>
      <c r="D16" s="65"/>
      <c r="E16" s="66"/>
      <c r="F16" s="67"/>
      <c r="G16" s="67"/>
      <c r="H16" s="67"/>
      <c r="I16" s="67"/>
      <c r="J16" s="67"/>
      <c r="L16" s="108" t="s">
        <v>158</v>
      </c>
      <c r="M16" s="267"/>
      <c r="N16" s="268"/>
      <c r="O16" s="268"/>
      <c r="P16" s="268"/>
      <c r="Q16" s="269"/>
    </row>
    <row r="17" spans="1:17" s="117" customFormat="1" ht="59.25" customHeight="1" x14ac:dyDescent="0.2">
      <c r="A17" s="115" t="s">
        <v>94</v>
      </c>
      <c r="B17" s="256"/>
      <c r="C17" s="118" t="s">
        <v>185</v>
      </c>
      <c r="D17" s="65"/>
      <c r="E17" s="66"/>
      <c r="F17" s="67"/>
      <c r="G17" s="67"/>
      <c r="H17" s="67"/>
      <c r="I17" s="67"/>
      <c r="J17" s="67"/>
      <c r="L17" s="108" t="s">
        <v>158</v>
      </c>
      <c r="M17" s="270"/>
      <c r="N17" s="271"/>
      <c r="O17" s="271"/>
      <c r="P17" s="271"/>
      <c r="Q17" s="272"/>
    </row>
    <row r="18" spans="1:17" ht="15" customHeight="1" x14ac:dyDescent="0.2">
      <c r="I18" s="71"/>
    </row>
    <row r="19" spans="1:17" ht="25.5" customHeight="1" x14ac:dyDescent="0.2">
      <c r="C19" s="72"/>
      <c r="D19" s="73" t="s">
        <v>7</v>
      </c>
      <c r="E19" s="74" t="s">
        <v>14</v>
      </c>
      <c r="G19" s="182"/>
      <c r="H19" s="182"/>
      <c r="I19" s="182"/>
      <c r="J19" s="182"/>
      <c r="L19" s="232" t="s">
        <v>317</v>
      </c>
      <c r="M19" s="232"/>
      <c r="N19" s="232"/>
      <c r="O19" s="232"/>
      <c r="P19" s="232"/>
      <c r="Q19" s="232"/>
    </row>
    <row r="20" spans="1:17" ht="15" customHeight="1" x14ac:dyDescent="0.25">
      <c r="C20" s="75" t="s">
        <v>15</v>
      </c>
      <c r="D20" s="77">
        <f>SUM(COUNTA(E7:E17)*0,COUNTA(F7:F17)*1,COUNTA(G7:G17)*2,COUNTA(H7:H17)*3,COUNTA(I7:I17)*4,COUNTA(J7:J17)*5)</f>
        <v>0</v>
      </c>
      <c r="E20" s="181">
        <f>COUNTA(A7:A17)*5-COUNTA(D7:D17)*5</f>
        <v>55</v>
      </c>
      <c r="G20" s="182"/>
      <c r="H20" s="182"/>
      <c r="I20" s="182"/>
      <c r="J20" s="182"/>
      <c r="L20" s="231" t="s">
        <v>364</v>
      </c>
      <c r="M20" s="231"/>
      <c r="N20" s="231"/>
      <c r="O20" s="231"/>
      <c r="P20" s="231"/>
      <c r="Q20" s="231"/>
    </row>
    <row r="21" spans="1:17" x14ac:dyDescent="0.2">
      <c r="G21" s="182"/>
      <c r="H21" s="182"/>
      <c r="I21" s="182"/>
      <c r="J21" s="182"/>
      <c r="L21" s="231"/>
      <c r="M21" s="231"/>
      <c r="N21" s="231"/>
      <c r="O21" s="231"/>
      <c r="P21" s="231"/>
      <c r="Q21" s="231"/>
    </row>
    <row r="22" spans="1:17" ht="26.25" customHeight="1" x14ac:dyDescent="0.2">
      <c r="C22" s="54"/>
      <c r="D22" s="54"/>
      <c r="E22" s="54"/>
      <c r="F22" s="54"/>
      <c r="G22" s="54"/>
      <c r="H22" s="54"/>
      <c r="L22" s="231"/>
      <c r="M22" s="231"/>
      <c r="N22" s="231"/>
      <c r="O22" s="231"/>
      <c r="P22" s="231"/>
      <c r="Q22" s="231"/>
    </row>
    <row r="23" spans="1:17" x14ac:dyDescent="0.2">
      <c r="C23" s="54"/>
      <c r="D23" s="54"/>
      <c r="E23" s="54"/>
      <c r="F23" s="54"/>
      <c r="G23" s="54"/>
      <c r="H23" s="54"/>
    </row>
    <row r="24" spans="1:17" x14ac:dyDescent="0.2">
      <c r="C24" s="54"/>
      <c r="D24" s="54"/>
      <c r="E24" s="54"/>
      <c r="F24" s="54"/>
      <c r="G24" s="54"/>
      <c r="H24" s="54"/>
    </row>
    <row r="25" spans="1:17" x14ac:dyDescent="0.2">
      <c r="C25" s="54"/>
      <c r="D25" s="54"/>
      <c r="E25" s="54"/>
      <c r="F25" s="54"/>
      <c r="G25" s="54"/>
      <c r="H25" s="54"/>
    </row>
    <row r="26" spans="1:17" x14ac:dyDescent="0.2">
      <c r="C26" s="54"/>
      <c r="D26" s="54"/>
      <c r="E26" s="54"/>
      <c r="F26" s="54"/>
      <c r="G26" s="54"/>
      <c r="H26" s="54"/>
    </row>
    <row r="27" spans="1:17" x14ac:dyDescent="0.2">
      <c r="C27" s="54"/>
      <c r="D27" s="54"/>
      <c r="E27" s="54"/>
      <c r="F27" s="54"/>
      <c r="G27" s="54"/>
      <c r="H27" s="54"/>
    </row>
    <row r="28" spans="1:17" x14ac:dyDescent="0.2">
      <c r="C28" s="54"/>
      <c r="D28" s="54"/>
      <c r="E28" s="54"/>
      <c r="F28" s="54"/>
      <c r="G28" s="54"/>
      <c r="H28" s="54"/>
    </row>
    <row r="29" spans="1:17" x14ac:dyDescent="0.2">
      <c r="C29" s="54"/>
      <c r="D29" s="54"/>
      <c r="E29" s="54"/>
      <c r="F29" s="54"/>
      <c r="G29" s="54"/>
      <c r="H29" s="54"/>
    </row>
    <row r="30" spans="1:17" x14ac:dyDescent="0.2">
      <c r="C30" s="54"/>
      <c r="D30" s="54"/>
      <c r="E30" s="54"/>
      <c r="F30" s="54"/>
      <c r="G30" s="54"/>
      <c r="H30" s="54"/>
    </row>
    <row r="31" spans="1:17" x14ac:dyDescent="0.2">
      <c r="C31" s="54"/>
      <c r="D31" s="54"/>
      <c r="E31" s="54"/>
      <c r="F31" s="54"/>
      <c r="G31" s="54"/>
      <c r="H31" s="54"/>
    </row>
    <row r="32" spans="1:17" x14ac:dyDescent="0.2">
      <c r="C32" s="54"/>
      <c r="D32" s="54"/>
      <c r="E32" s="54"/>
      <c r="F32" s="54"/>
      <c r="G32" s="54"/>
      <c r="H32" s="54"/>
    </row>
  </sheetData>
  <mergeCells count="12">
    <mergeCell ref="L20:Q22"/>
    <mergeCell ref="L19:Q19"/>
    <mergeCell ref="M6:Q6"/>
    <mergeCell ref="M8:Q10"/>
    <mergeCell ref="M11:Q13"/>
    <mergeCell ref="M14:Q17"/>
    <mergeCell ref="B14:B17"/>
    <mergeCell ref="A1:H1"/>
    <mergeCell ref="A2:J2"/>
    <mergeCell ref="B11:B13"/>
    <mergeCell ref="C3:J4"/>
    <mergeCell ref="B7:B10"/>
  </mergeCells>
  <dataValidations count="9">
    <dataValidation type="custom" allowBlank="1" showDropDown="1" showInputMessage="1" showErrorMessage="1" error="Sie können nur in eine Zelle pro Indikator einen Wert angeben. Bitte löschen Sie die beschrieben Zelle und tragen dann einen Wert ein." sqref="D15:D16 D8:D13">
      <formula1>COUNTA(E8:J8)=0</formula1>
    </dataValidation>
    <dataValidation type="custom" allowBlank="1" showInputMessage="1" showErrorMessage="1" sqref="L11:M11">
      <formula1>COUNTA(L11:N11)&lt;=2</formula1>
    </dataValidation>
    <dataValidation type="custom" allowBlank="1" showDropDown="1" showInputMessage="1" showErrorMessage="1" error="Sie können nur einen Wert pro Indikator angeben. Löschen Sie den bereits eingetragenen Wert, um hier etwas anzugeben." promptTitle="Bitte ankreuzen" sqref="E15:E17 E8:E13">
      <formula1>COUNTA(D8,F8:J8)=0</formula1>
    </dataValidation>
    <dataValidation type="custom" allowBlank="1" showDropDown="1" showInputMessage="1" showErrorMessage="1" error="Sie können nur einen Wert pro Indikator angeben. Löschen Sie den bereits eingetragenen Wert, um hier etwas anzugeben." promptTitle="Bitte ankreuzen" sqref="F15:F17 F8:F13">
      <formula1>COUNTA(D8:E8,G8:J8)=0</formula1>
    </dataValidation>
    <dataValidation type="custom" allowBlank="1" showDropDown="1" showInputMessage="1" showErrorMessage="1" error="Sie können nur einen Wert pro Indikator angeben. Löschen Sie den bereits eingetragenen Wert, um hier etwas anzugeben." promptTitle="Bitte ankreuzen" sqref="G15:G17 G8:G13">
      <formula1>COUNTA(D8:F8,H8:J8)=0</formula1>
    </dataValidation>
    <dataValidation type="custom" allowBlank="1" showDropDown="1" showInputMessage="1" showErrorMessage="1" error="Sie können nur einen Wert pro Indikator angeben. Löschen Sie den bereits eingetragenen Wert, um hier etwas anzugeben." promptTitle="Bitte ankreuzen" sqref="H15:H17 H8:H13">
      <formula1>COUNTA(D8:G8,I8:J8)=0</formula1>
    </dataValidation>
    <dataValidation type="custom" allowBlank="1" showDropDown="1" showInputMessage="1" showErrorMessage="1" error="Sie können nur einen Wert pro Indikator angeben. Löschen Sie den bereits eingetragenen Wert, um hier etwas anzugeben." promptTitle="Bitte ankreuzen" sqref="I15:I17 I8:I13">
      <formula1>COUNTA(D8:H8,J8)=0</formula1>
    </dataValidation>
    <dataValidation type="custom" allowBlank="1" showDropDown="1" showInputMessage="1" showErrorMessage="1" error="Sie können nur einen Wert pro Indikator angeben. Löschen Sie den bereits eingetragenen Wert, um hier etwas anzugeben." promptTitle="Bitte ankreuzen" sqref="J15:J17 J8:J13">
      <formula1>COUNTA(D8:I8)=0</formula1>
    </dataValidation>
    <dataValidation type="custom" allowBlank="1" showDropDown="1" showInputMessage="1" showErrorMessage="1" error="Sie können nur einen Wert pro Indikator angeben. Löschen Sie den bereits eingetragenen Wert, um hier etwas anzugeben." sqref="D17">
      <formula1>COUNTA(E17:J17)=0</formula1>
    </dataValidation>
  </dataValidation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Q86"/>
  <sheetViews>
    <sheetView showGridLines="0" zoomScale="98" zoomScaleNormal="98" workbookViewId="0">
      <pane ySplit="6" topLeftCell="A37" activePane="bottomLeft" state="frozen"/>
      <selection pane="bottomLeft" activeCell="C43" sqref="C43"/>
    </sheetView>
  </sheetViews>
  <sheetFormatPr baseColWidth="10" defaultColWidth="11.42578125" defaultRowHeight="12.75" x14ac:dyDescent="0.2"/>
  <cols>
    <col min="1" max="1" width="14.7109375" style="49" customWidth="1"/>
    <col min="2" max="2" width="7.7109375" style="82" customWidth="1"/>
    <col min="3" max="3" width="52.140625" style="49" customWidth="1"/>
    <col min="4" max="10" width="9.7109375" style="49" customWidth="1"/>
    <col min="11" max="11" width="11.42578125" style="49" customWidth="1"/>
    <col min="12" max="12" width="16.7109375" style="106" customWidth="1"/>
    <col min="13" max="16384" width="11.42578125" style="49"/>
  </cols>
  <sheetData>
    <row r="1" spans="1:17" ht="18.75" x14ac:dyDescent="0.3">
      <c r="A1" s="257"/>
      <c r="B1" s="257"/>
      <c r="C1" s="257"/>
      <c r="D1" s="257"/>
      <c r="E1" s="257"/>
      <c r="F1" s="257"/>
      <c r="G1" s="257"/>
      <c r="H1" s="257"/>
      <c r="I1" s="55"/>
      <c r="J1" s="55"/>
      <c r="K1" s="55"/>
      <c r="L1" s="107"/>
      <c r="M1" s="55"/>
      <c r="N1" s="55"/>
    </row>
    <row r="2" spans="1:17" ht="18.75" x14ac:dyDescent="0.25">
      <c r="A2" s="278" t="s">
        <v>305</v>
      </c>
      <c r="B2" s="278"/>
      <c r="C2" s="278"/>
      <c r="D2" s="278"/>
      <c r="E2" s="278"/>
      <c r="F2" s="278"/>
      <c r="G2" s="278"/>
      <c r="H2" s="278"/>
      <c r="I2" s="278"/>
      <c r="J2" s="278"/>
      <c r="K2" s="278"/>
      <c r="L2" s="278"/>
      <c r="M2" s="278"/>
      <c r="N2" s="55"/>
    </row>
    <row r="3" spans="1:17" ht="18" x14ac:dyDescent="0.25">
      <c r="A3" s="129"/>
      <c r="B3" s="129"/>
      <c r="C3" s="233" t="str">
        <f>IF(AND(COUNTA(D7:J7)&gt;0,COUNTA(D8:J8)&gt;0,COUNTA(D9:J9)&gt;0,COUNTA(D10:J10)&gt;0,COUNTA(D11:J11)&gt;0,COUNTA(D12:J12)&gt;0,COUNTA(D13:J13)&gt;0,COUNTA(D14:J14)&gt;0,COUNTA(D15:J15)&gt;0,COUNTA(D16:J16)&gt;0,COUNTA(D17:J17)&gt;0,COUNTA(D18:J18)&gt;0,COUNTA(D19:J19)&gt;0,COUNTA(D20:J20)&gt;0,COUNTA(D21:J21)&gt;0,COUNTA(D22:J22)&gt;0,COUNTA(D23:J23)&gt;0,COUNTA(D24:J25)&gt;0,COUNTA(D26:J26)&gt;0,COUNTA(D27:J27)&gt;0,COUNTA(D28:J28)&gt;0,COUNTA(D29:J29)&gt;0,COUNTA(D30:J30)&gt;0,COUNTA(D31:J31)&gt;0,COUNTA(D32:J32)&gt;0,COUNTA(D33:J33)&gt;0,COUNTA(D34:J34)&gt;0,COUNTA(D35:J36)&gt;0,COUNTA(D37:J37)&gt;0,COUNTA(D38:J38)&gt;0,COUNTA(D39:J39)&gt;0,COUNTA(D40:J40)&gt;0,COUNTA(D41:J41)&gt;0,COUNTA(D42:J42)&gt;0,COUNTA(D43:J43)&gt;0,COUNTA(D44:J44)&gt;0,COUNTA(D45:J45)&gt;0,COUNTA(D46:J46)&gt;0,COUNTA(D47:J47)&gt;0,COUNTA(D48:J48)&gt;0,COUNTA(D49:J49)&gt;0,COUNTA(D50:J50)&gt;0,COUNTA(D51:J52)&gt;0,COUNTA(D53:J53)&gt;0,COUNTA(D54:J54)&gt;0,COUNTA(D55:J55)&gt;0,COUNTA(D56:J56)&gt;0,COUNTA(D57:J57)&gt;0,COUNTA(D58:J58)&gt;0,COUNTA(D59:J59)&gt;0,COUNTA(D60:J60)&gt;0)," ","Achtung: Sie haben noch nicht alle Indikatoren auf dieser Seite des Prüfungsabschnitts beurteilt. Falls Sie einen Indikator nicht beobachten konnten, dann können Sie 'Nicht beurteilbar' ankreuzen.")</f>
        <v>Achtung: Sie haben noch nicht alle Indikatoren auf dieser Seite des Prüfungsabschnitts beurteilt. Falls Sie einen Indikator nicht beobachten konnten, dann können Sie 'Nicht beurteilbar' ankreuzen.</v>
      </c>
      <c r="D3" s="233"/>
      <c r="E3" s="233"/>
      <c r="F3" s="233"/>
      <c r="G3" s="233"/>
      <c r="H3" s="233"/>
      <c r="I3" s="233"/>
      <c r="J3" s="233"/>
      <c r="K3" s="55"/>
      <c r="L3" s="107"/>
      <c r="M3" s="55"/>
      <c r="N3" s="55"/>
    </row>
    <row r="4" spans="1:17" ht="18" x14ac:dyDescent="0.25">
      <c r="A4" s="129"/>
      <c r="B4" s="129"/>
      <c r="C4" s="234"/>
      <c r="D4" s="234"/>
      <c r="E4" s="234"/>
      <c r="F4" s="234"/>
      <c r="G4" s="234"/>
      <c r="H4" s="234"/>
      <c r="I4" s="234"/>
      <c r="J4" s="234"/>
      <c r="K4" s="55"/>
      <c r="L4" s="107"/>
      <c r="M4" s="55"/>
      <c r="N4" s="55"/>
    </row>
    <row r="5" spans="1:17" ht="18" x14ac:dyDescent="0.25">
      <c r="A5" s="56"/>
      <c r="B5" s="79"/>
      <c r="C5" s="58" t="s">
        <v>1</v>
      </c>
      <c r="D5" s="59" t="s">
        <v>6</v>
      </c>
      <c r="E5" s="60" t="s">
        <v>5</v>
      </c>
      <c r="F5" s="61" t="s">
        <v>4</v>
      </c>
      <c r="G5" s="61" t="s">
        <v>3</v>
      </c>
      <c r="H5" s="61" t="s">
        <v>2</v>
      </c>
      <c r="I5" s="61" t="s">
        <v>69</v>
      </c>
      <c r="J5" s="61" t="s">
        <v>68</v>
      </c>
      <c r="K5" s="55"/>
      <c r="L5" s="107"/>
    </row>
    <row r="6" spans="1:17" s="64" customFormat="1" ht="25.5" customHeight="1" x14ac:dyDescent="0.2">
      <c r="A6" s="62" t="s">
        <v>0</v>
      </c>
      <c r="B6" s="80"/>
      <c r="C6" s="160" t="s">
        <v>302</v>
      </c>
      <c r="D6" s="103" t="s">
        <v>152</v>
      </c>
      <c r="E6" s="105" t="s">
        <v>154</v>
      </c>
      <c r="F6" s="104"/>
      <c r="G6" s="104"/>
      <c r="H6" s="104"/>
      <c r="I6" s="104"/>
      <c r="J6" s="104" t="s">
        <v>153</v>
      </c>
      <c r="K6" s="191"/>
      <c r="L6" s="108" t="s">
        <v>307</v>
      </c>
      <c r="M6" s="249" t="s">
        <v>143</v>
      </c>
      <c r="N6" s="249"/>
      <c r="O6" s="249"/>
      <c r="P6" s="249"/>
      <c r="Q6" s="249"/>
    </row>
    <row r="7" spans="1:17" s="64" customFormat="1" ht="24.75" customHeight="1" x14ac:dyDescent="0.2">
      <c r="A7" s="115" t="s">
        <v>100</v>
      </c>
      <c r="B7" s="246" t="s">
        <v>286</v>
      </c>
      <c r="C7" s="118" t="s">
        <v>268</v>
      </c>
      <c r="D7" s="65"/>
      <c r="E7" s="66"/>
      <c r="F7" s="67"/>
      <c r="G7" s="67"/>
      <c r="H7" s="67"/>
      <c r="I7" s="67"/>
      <c r="J7" s="67"/>
      <c r="K7" s="117"/>
      <c r="L7" s="108" t="s">
        <v>158</v>
      </c>
      <c r="M7" s="264"/>
      <c r="N7" s="265"/>
      <c r="O7" s="265"/>
      <c r="P7" s="265"/>
      <c r="Q7" s="266"/>
    </row>
    <row r="8" spans="1:17" s="64" customFormat="1" ht="25.5" customHeight="1" x14ac:dyDescent="0.2">
      <c r="A8" s="115" t="s">
        <v>100</v>
      </c>
      <c r="B8" s="252"/>
      <c r="C8" s="118" t="s">
        <v>166</v>
      </c>
      <c r="D8" s="65"/>
      <c r="E8" s="66"/>
      <c r="F8" s="67"/>
      <c r="G8" s="67"/>
      <c r="H8" s="67"/>
      <c r="I8" s="67"/>
      <c r="J8" s="67"/>
      <c r="K8" s="117"/>
      <c r="L8" s="108" t="s">
        <v>158</v>
      </c>
      <c r="M8" s="267"/>
      <c r="N8" s="268"/>
      <c r="O8" s="268"/>
      <c r="P8" s="268"/>
      <c r="Q8" s="269"/>
    </row>
    <row r="9" spans="1:17" s="64" customFormat="1" ht="25.5" customHeight="1" x14ac:dyDescent="0.2">
      <c r="A9" s="115" t="s">
        <v>95</v>
      </c>
      <c r="B9" s="252"/>
      <c r="C9" s="118" t="s">
        <v>167</v>
      </c>
      <c r="D9" s="65"/>
      <c r="E9" s="66"/>
      <c r="F9" s="67"/>
      <c r="G9" s="67"/>
      <c r="H9" s="67"/>
      <c r="I9" s="67"/>
      <c r="J9" s="67"/>
      <c r="K9" s="117"/>
      <c r="L9" s="108" t="s">
        <v>158</v>
      </c>
      <c r="M9" s="267"/>
      <c r="N9" s="268"/>
      <c r="O9" s="268"/>
      <c r="P9" s="268"/>
      <c r="Q9" s="269"/>
    </row>
    <row r="10" spans="1:17" s="64" customFormat="1" ht="25.5" customHeight="1" x14ac:dyDescent="0.2">
      <c r="A10" s="115" t="s">
        <v>101</v>
      </c>
      <c r="B10" s="252"/>
      <c r="C10" s="118" t="s">
        <v>168</v>
      </c>
      <c r="D10" s="65"/>
      <c r="E10" s="66"/>
      <c r="F10" s="67"/>
      <c r="G10" s="67"/>
      <c r="H10" s="67"/>
      <c r="I10" s="67"/>
      <c r="J10" s="67"/>
      <c r="K10" s="117"/>
      <c r="L10" s="108" t="s">
        <v>160</v>
      </c>
      <c r="M10" s="267"/>
      <c r="N10" s="268"/>
      <c r="O10" s="268"/>
      <c r="P10" s="268"/>
      <c r="Q10" s="269"/>
    </row>
    <row r="11" spans="1:17" s="64" customFormat="1" ht="39" customHeight="1" x14ac:dyDescent="0.2">
      <c r="A11" s="115" t="s">
        <v>93</v>
      </c>
      <c r="B11" s="252"/>
      <c r="C11" s="118" t="s">
        <v>262</v>
      </c>
      <c r="D11" s="65"/>
      <c r="E11" s="66"/>
      <c r="F11" s="67"/>
      <c r="G11" s="67"/>
      <c r="H11" s="67"/>
      <c r="I11" s="67"/>
      <c r="J11" s="67"/>
      <c r="K11" s="117"/>
      <c r="L11" s="108" t="s">
        <v>158</v>
      </c>
      <c r="M11" s="267"/>
      <c r="N11" s="268"/>
      <c r="O11" s="268"/>
      <c r="P11" s="268"/>
      <c r="Q11" s="269"/>
    </row>
    <row r="12" spans="1:17" s="64" customFormat="1" ht="30" customHeight="1" x14ac:dyDescent="0.2">
      <c r="A12" s="115" t="s">
        <v>93</v>
      </c>
      <c r="B12" s="252"/>
      <c r="C12" s="118" t="s">
        <v>190</v>
      </c>
      <c r="D12" s="65"/>
      <c r="E12" s="66"/>
      <c r="F12" s="67"/>
      <c r="G12" s="67"/>
      <c r="H12" s="67"/>
      <c r="I12" s="67"/>
      <c r="J12" s="67"/>
      <c r="K12" s="117"/>
      <c r="L12" s="108" t="s">
        <v>158</v>
      </c>
      <c r="M12" s="267"/>
      <c r="N12" s="268"/>
      <c r="O12" s="268"/>
      <c r="P12" s="268"/>
      <c r="Q12" s="269"/>
    </row>
    <row r="13" spans="1:17" s="64" customFormat="1" ht="30" customHeight="1" x14ac:dyDescent="0.2">
      <c r="A13" s="115" t="s">
        <v>109</v>
      </c>
      <c r="B13" s="252"/>
      <c r="C13" s="138" t="s">
        <v>215</v>
      </c>
      <c r="D13" s="65"/>
      <c r="E13" s="66"/>
      <c r="F13" s="67"/>
      <c r="G13" s="67"/>
      <c r="H13" s="67"/>
      <c r="I13" s="67"/>
      <c r="J13" s="67"/>
      <c r="K13" s="117"/>
      <c r="L13" s="108" t="s">
        <v>158</v>
      </c>
      <c r="M13" s="267"/>
      <c r="N13" s="268"/>
      <c r="O13" s="268"/>
      <c r="P13" s="268"/>
      <c r="Q13" s="269"/>
    </row>
    <row r="14" spans="1:17" s="64" customFormat="1" ht="30" customHeight="1" x14ac:dyDescent="0.2">
      <c r="A14" s="115" t="s">
        <v>109</v>
      </c>
      <c r="B14" s="252"/>
      <c r="C14" s="118" t="s">
        <v>216</v>
      </c>
      <c r="D14" s="65"/>
      <c r="E14" s="66"/>
      <c r="F14" s="67"/>
      <c r="G14" s="67"/>
      <c r="H14" s="67"/>
      <c r="I14" s="67"/>
      <c r="J14" s="67"/>
      <c r="K14" s="117"/>
      <c r="L14" s="108" t="s">
        <v>158</v>
      </c>
      <c r="M14" s="267"/>
      <c r="N14" s="268"/>
      <c r="O14" s="268"/>
      <c r="P14" s="268"/>
      <c r="Q14" s="269"/>
    </row>
    <row r="15" spans="1:17" s="64" customFormat="1" ht="30" customHeight="1" x14ac:dyDescent="0.2">
      <c r="A15" s="115" t="s">
        <v>214</v>
      </c>
      <c r="B15" s="252"/>
      <c r="C15" s="118" t="s">
        <v>203</v>
      </c>
      <c r="D15" s="65"/>
      <c r="E15" s="66"/>
      <c r="F15" s="67"/>
      <c r="G15" s="67"/>
      <c r="H15" s="67"/>
      <c r="I15" s="67"/>
      <c r="J15" s="67"/>
      <c r="K15" s="117"/>
      <c r="L15" s="108" t="s">
        <v>158</v>
      </c>
      <c r="M15" s="267"/>
      <c r="N15" s="268"/>
      <c r="O15" s="268"/>
      <c r="P15" s="268"/>
      <c r="Q15" s="269"/>
    </row>
    <row r="16" spans="1:17" s="64" customFormat="1" ht="50.25" customHeight="1" x14ac:dyDescent="0.2">
      <c r="A16" s="115" t="s">
        <v>108</v>
      </c>
      <c r="B16" s="252"/>
      <c r="C16" s="118" t="s">
        <v>217</v>
      </c>
      <c r="D16" s="65"/>
      <c r="E16" s="66"/>
      <c r="F16" s="67"/>
      <c r="G16" s="67"/>
      <c r="H16" s="67"/>
      <c r="I16" s="67"/>
      <c r="J16" s="67"/>
      <c r="K16" s="117"/>
      <c r="L16" s="108" t="s">
        <v>158</v>
      </c>
      <c r="M16" s="267"/>
      <c r="N16" s="268"/>
      <c r="O16" s="268"/>
      <c r="P16" s="268"/>
      <c r="Q16" s="269"/>
    </row>
    <row r="17" spans="1:17" s="64" customFormat="1" ht="50.25" customHeight="1" x14ac:dyDescent="0.2">
      <c r="A17" s="115" t="s">
        <v>138</v>
      </c>
      <c r="B17" s="252"/>
      <c r="C17" s="118" t="s">
        <v>191</v>
      </c>
      <c r="D17" s="65"/>
      <c r="E17" s="66"/>
      <c r="F17" s="67"/>
      <c r="G17" s="67"/>
      <c r="H17" s="67"/>
      <c r="I17" s="67"/>
      <c r="J17" s="67"/>
      <c r="K17" s="117"/>
      <c r="L17" s="108" t="s">
        <v>158</v>
      </c>
      <c r="M17" s="267"/>
      <c r="N17" s="268"/>
      <c r="O17" s="268"/>
      <c r="P17" s="268"/>
      <c r="Q17" s="269"/>
    </row>
    <row r="18" spans="1:17" s="64" customFormat="1" ht="40.5" customHeight="1" x14ac:dyDescent="0.2">
      <c r="A18" s="115" t="s">
        <v>95</v>
      </c>
      <c r="B18" s="252"/>
      <c r="C18" s="138" t="s">
        <v>218</v>
      </c>
      <c r="D18" s="65"/>
      <c r="E18" s="66"/>
      <c r="F18" s="67"/>
      <c r="G18" s="67"/>
      <c r="H18" s="67"/>
      <c r="I18" s="67"/>
      <c r="J18" s="67"/>
      <c r="K18" s="117"/>
      <c r="L18" s="108" t="s">
        <v>158</v>
      </c>
      <c r="M18" s="267"/>
      <c r="N18" s="268"/>
      <c r="O18" s="268"/>
      <c r="P18" s="268"/>
      <c r="Q18" s="269"/>
    </row>
    <row r="19" spans="1:17" s="64" customFormat="1" ht="25.5" customHeight="1" x14ac:dyDescent="0.2">
      <c r="A19" s="115" t="s">
        <v>87</v>
      </c>
      <c r="B19" s="252"/>
      <c r="C19" s="118" t="s">
        <v>172</v>
      </c>
      <c r="D19" s="65"/>
      <c r="E19" s="66"/>
      <c r="F19" s="67"/>
      <c r="G19" s="67"/>
      <c r="H19" s="67"/>
      <c r="I19" s="67"/>
      <c r="J19" s="67"/>
      <c r="K19" s="117"/>
      <c r="L19" s="108" t="s">
        <v>158</v>
      </c>
      <c r="M19" s="267"/>
      <c r="N19" s="268"/>
      <c r="O19" s="268"/>
      <c r="P19" s="268"/>
      <c r="Q19" s="269"/>
    </row>
    <row r="20" spans="1:17" s="64" customFormat="1" ht="32.25" customHeight="1" x14ac:dyDescent="0.2">
      <c r="A20" s="115" t="s">
        <v>109</v>
      </c>
      <c r="B20" s="252"/>
      <c r="C20" s="118" t="s">
        <v>219</v>
      </c>
      <c r="D20" s="65"/>
      <c r="E20" s="66"/>
      <c r="F20" s="67"/>
      <c r="G20" s="67"/>
      <c r="H20" s="67"/>
      <c r="I20" s="67"/>
      <c r="J20" s="67"/>
      <c r="K20" s="117"/>
      <c r="L20" s="108" t="s">
        <v>158</v>
      </c>
      <c r="M20" s="267"/>
      <c r="N20" s="268"/>
      <c r="O20" s="268"/>
      <c r="P20" s="268"/>
      <c r="Q20" s="269"/>
    </row>
    <row r="21" spans="1:17" s="64" customFormat="1" ht="29.25" customHeight="1" x14ac:dyDescent="0.2">
      <c r="A21" s="115" t="s">
        <v>110</v>
      </c>
      <c r="B21" s="252"/>
      <c r="C21" s="118" t="s">
        <v>220</v>
      </c>
      <c r="D21" s="65"/>
      <c r="E21" s="66"/>
      <c r="F21" s="67"/>
      <c r="G21" s="67"/>
      <c r="H21" s="67"/>
      <c r="I21" s="67"/>
      <c r="J21" s="67"/>
      <c r="K21" s="117"/>
      <c r="L21" s="108" t="s">
        <v>158</v>
      </c>
      <c r="M21" s="267"/>
      <c r="N21" s="268"/>
      <c r="O21" s="268"/>
      <c r="P21" s="268"/>
      <c r="Q21" s="269"/>
    </row>
    <row r="22" spans="1:17" s="64" customFormat="1" ht="60" customHeight="1" x14ac:dyDescent="0.2">
      <c r="A22" s="115" t="s">
        <v>276</v>
      </c>
      <c r="B22" s="252"/>
      <c r="C22" s="118" t="s">
        <v>293</v>
      </c>
      <c r="D22" s="65"/>
      <c r="E22" s="66"/>
      <c r="F22" s="67"/>
      <c r="G22" s="67"/>
      <c r="H22" s="67"/>
      <c r="I22" s="67"/>
      <c r="J22" s="67"/>
      <c r="K22" s="117"/>
      <c r="L22" s="108" t="s">
        <v>158</v>
      </c>
      <c r="M22" s="267"/>
      <c r="N22" s="268"/>
      <c r="O22" s="268"/>
      <c r="P22" s="268"/>
      <c r="Q22" s="269"/>
    </row>
    <row r="23" spans="1:17" s="64" customFormat="1" ht="25.5" customHeight="1" x14ac:dyDescent="0.2">
      <c r="A23" s="115" t="s">
        <v>263</v>
      </c>
      <c r="B23" s="253"/>
      <c r="C23" s="118" t="s">
        <v>173</v>
      </c>
      <c r="D23" s="65"/>
      <c r="E23" s="66"/>
      <c r="F23" s="67"/>
      <c r="G23" s="67"/>
      <c r="H23" s="67"/>
      <c r="I23" s="67"/>
      <c r="J23" s="67"/>
      <c r="K23" s="117"/>
      <c r="L23" s="108" t="s">
        <v>158</v>
      </c>
      <c r="M23" s="270"/>
      <c r="N23" s="271"/>
      <c r="O23" s="271"/>
      <c r="P23" s="271"/>
      <c r="Q23" s="272"/>
    </row>
    <row r="24" spans="1:17" s="117" customFormat="1" ht="18.75" customHeight="1" x14ac:dyDescent="0.2">
      <c r="A24" s="185"/>
      <c r="B24" s="279" t="s">
        <v>226</v>
      </c>
      <c r="C24" s="186" t="s">
        <v>224</v>
      </c>
      <c r="D24" s="295"/>
      <c r="E24" s="293"/>
      <c r="F24" s="276"/>
      <c r="G24" s="276"/>
      <c r="H24" s="276"/>
      <c r="I24" s="276"/>
      <c r="J24" s="276"/>
      <c r="L24" s="290" t="s">
        <v>158</v>
      </c>
      <c r="M24" s="235"/>
      <c r="N24" s="236"/>
      <c r="O24" s="236"/>
      <c r="P24" s="236"/>
      <c r="Q24" s="237"/>
    </row>
    <row r="25" spans="1:17" s="117" customFormat="1" ht="15.75" customHeight="1" x14ac:dyDescent="0.2">
      <c r="A25" s="184" t="s">
        <v>144</v>
      </c>
      <c r="B25" s="280"/>
      <c r="C25" s="153" t="s">
        <v>165</v>
      </c>
      <c r="D25" s="296"/>
      <c r="E25" s="294"/>
      <c r="F25" s="277"/>
      <c r="G25" s="277"/>
      <c r="H25" s="277"/>
      <c r="I25" s="277"/>
      <c r="J25" s="277"/>
      <c r="L25" s="291"/>
      <c r="M25" s="238"/>
      <c r="N25" s="239"/>
      <c r="O25" s="239"/>
      <c r="P25" s="239"/>
      <c r="Q25" s="240"/>
    </row>
    <row r="26" spans="1:17" s="117" customFormat="1" ht="25.5" x14ac:dyDescent="0.2">
      <c r="A26" s="115" t="s">
        <v>102</v>
      </c>
      <c r="B26" s="280"/>
      <c r="C26" s="154" t="s">
        <v>163</v>
      </c>
      <c r="D26" s="68"/>
      <c r="E26" s="69"/>
      <c r="F26" s="70"/>
      <c r="G26" s="70"/>
      <c r="H26" s="70"/>
      <c r="I26" s="70"/>
      <c r="J26" s="70"/>
      <c r="L26" s="108" t="s">
        <v>158</v>
      </c>
      <c r="M26" s="238"/>
      <c r="N26" s="239"/>
      <c r="O26" s="239"/>
      <c r="P26" s="239"/>
      <c r="Q26" s="240"/>
    </row>
    <row r="27" spans="1:17" s="117" customFormat="1" ht="33" customHeight="1" x14ac:dyDescent="0.2">
      <c r="A27" s="115" t="s">
        <v>103</v>
      </c>
      <c r="B27" s="280"/>
      <c r="C27" s="155" t="s">
        <v>257</v>
      </c>
      <c r="D27" s="68"/>
      <c r="E27" s="69"/>
      <c r="F27" s="70"/>
      <c r="G27" s="70"/>
      <c r="H27" s="70"/>
      <c r="I27" s="70"/>
      <c r="J27" s="70"/>
      <c r="L27" s="108" t="s">
        <v>158</v>
      </c>
      <c r="M27" s="238"/>
      <c r="N27" s="239"/>
      <c r="O27" s="239"/>
      <c r="P27" s="239"/>
      <c r="Q27" s="240"/>
    </row>
    <row r="28" spans="1:17" s="117" customFormat="1" ht="15" x14ac:dyDescent="0.2">
      <c r="A28" s="115" t="s">
        <v>102</v>
      </c>
      <c r="B28" s="280"/>
      <c r="C28" s="119" t="s">
        <v>221</v>
      </c>
      <c r="D28" s="68"/>
      <c r="E28" s="81"/>
      <c r="F28" s="70"/>
      <c r="G28" s="70"/>
      <c r="H28" s="70"/>
      <c r="I28" s="70"/>
      <c r="J28" s="70"/>
      <c r="L28" s="108" t="s">
        <v>158</v>
      </c>
      <c r="M28" s="238"/>
      <c r="N28" s="239"/>
      <c r="O28" s="239"/>
      <c r="P28" s="239"/>
      <c r="Q28" s="240"/>
    </row>
    <row r="29" spans="1:17" s="117" customFormat="1" ht="38.25" x14ac:dyDescent="0.2">
      <c r="A29" s="115" t="s">
        <v>104</v>
      </c>
      <c r="B29" s="280"/>
      <c r="C29" s="139" t="s">
        <v>222</v>
      </c>
      <c r="D29" s="68"/>
      <c r="E29" s="69"/>
      <c r="F29" s="70"/>
      <c r="G29" s="70"/>
      <c r="H29" s="70"/>
      <c r="I29" s="70"/>
      <c r="J29" s="70"/>
      <c r="L29" s="108" t="s">
        <v>158</v>
      </c>
      <c r="M29" s="238"/>
      <c r="N29" s="239"/>
      <c r="O29" s="239"/>
      <c r="P29" s="239"/>
      <c r="Q29" s="240"/>
    </row>
    <row r="30" spans="1:17" s="117" customFormat="1" ht="25.5" x14ac:dyDescent="0.2">
      <c r="A30" s="115" t="s">
        <v>155</v>
      </c>
      <c r="B30" s="280"/>
      <c r="C30" s="139" t="s">
        <v>223</v>
      </c>
      <c r="D30" s="68"/>
      <c r="E30" s="69"/>
      <c r="F30" s="70"/>
      <c r="G30" s="70"/>
      <c r="H30" s="70"/>
      <c r="I30" s="70"/>
      <c r="J30" s="70"/>
      <c r="L30" s="108" t="s">
        <v>158</v>
      </c>
      <c r="M30" s="238"/>
      <c r="N30" s="239"/>
      <c r="O30" s="239"/>
      <c r="P30" s="239"/>
      <c r="Q30" s="240"/>
    </row>
    <row r="31" spans="1:17" s="117" customFormat="1" ht="25.5" customHeight="1" x14ac:dyDescent="0.2">
      <c r="A31" s="115" t="s">
        <v>264</v>
      </c>
      <c r="B31" s="280"/>
      <c r="C31" s="119" t="s">
        <v>297</v>
      </c>
      <c r="D31" s="68"/>
      <c r="E31" s="69"/>
      <c r="F31" s="70"/>
      <c r="G31" s="70"/>
      <c r="H31" s="70"/>
      <c r="I31" s="70"/>
      <c r="J31" s="70"/>
      <c r="L31" s="108" t="s">
        <v>158</v>
      </c>
      <c r="M31" s="238"/>
      <c r="N31" s="239"/>
      <c r="O31" s="239"/>
      <c r="P31" s="239"/>
      <c r="Q31" s="240"/>
    </row>
    <row r="32" spans="1:17" s="117" customFormat="1" ht="25.5" x14ac:dyDescent="0.2">
      <c r="A32" s="115" t="s">
        <v>156</v>
      </c>
      <c r="B32" s="280"/>
      <c r="C32" s="119" t="s">
        <v>170</v>
      </c>
      <c r="D32" s="68"/>
      <c r="E32" s="69"/>
      <c r="F32" s="70"/>
      <c r="G32" s="70"/>
      <c r="H32" s="70"/>
      <c r="I32" s="70"/>
      <c r="J32" s="70"/>
      <c r="L32" s="108" t="s">
        <v>158</v>
      </c>
      <c r="M32" s="238"/>
      <c r="N32" s="239"/>
      <c r="O32" s="239"/>
      <c r="P32" s="239"/>
      <c r="Q32" s="240"/>
    </row>
    <row r="33" spans="1:17" s="117" customFormat="1" ht="25.5" x14ac:dyDescent="0.2">
      <c r="A33" s="115" t="s">
        <v>342</v>
      </c>
      <c r="B33" s="280"/>
      <c r="C33" s="119" t="s">
        <v>287</v>
      </c>
      <c r="D33" s="68"/>
      <c r="E33" s="69"/>
      <c r="F33" s="70"/>
      <c r="G33" s="70"/>
      <c r="H33" s="70"/>
      <c r="I33" s="70"/>
      <c r="J33" s="70"/>
      <c r="L33" s="108" t="s">
        <v>158</v>
      </c>
      <c r="M33" s="238"/>
      <c r="N33" s="239"/>
      <c r="O33" s="239"/>
      <c r="P33" s="239"/>
      <c r="Q33" s="240"/>
    </row>
    <row r="34" spans="1:17" s="117" customFormat="1" ht="38.25" x14ac:dyDescent="0.2">
      <c r="A34" s="115" t="s">
        <v>137</v>
      </c>
      <c r="B34" s="280"/>
      <c r="C34" s="119" t="s">
        <v>288</v>
      </c>
      <c r="D34" s="68"/>
      <c r="E34" s="69"/>
      <c r="F34" s="70"/>
      <c r="G34" s="70"/>
      <c r="H34" s="70"/>
      <c r="I34" s="70"/>
      <c r="J34" s="70"/>
      <c r="L34" s="108" t="s">
        <v>158</v>
      </c>
      <c r="M34" s="238"/>
      <c r="N34" s="239"/>
      <c r="O34" s="239"/>
      <c r="P34" s="239"/>
      <c r="Q34" s="240"/>
    </row>
    <row r="35" spans="1:17" s="117" customFormat="1" ht="27.75" customHeight="1" x14ac:dyDescent="0.2">
      <c r="A35" s="185"/>
      <c r="B35" s="280"/>
      <c r="C35" s="187" t="s">
        <v>225</v>
      </c>
      <c r="D35" s="295"/>
      <c r="E35" s="293"/>
      <c r="F35" s="276"/>
      <c r="G35" s="276"/>
      <c r="H35" s="276"/>
      <c r="I35" s="276"/>
      <c r="J35" s="276"/>
      <c r="L35" s="290" t="s">
        <v>158</v>
      </c>
      <c r="M35" s="238"/>
      <c r="N35" s="239"/>
      <c r="O35" s="239"/>
      <c r="P35" s="239"/>
      <c r="Q35" s="240"/>
    </row>
    <row r="36" spans="1:17" s="117" customFormat="1" ht="35.25" customHeight="1" x14ac:dyDescent="0.2">
      <c r="A36" s="163" t="s">
        <v>294</v>
      </c>
      <c r="B36" s="280"/>
      <c r="C36" s="153" t="s">
        <v>164</v>
      </c>
      <c r="D36" s="296"/>
      <c r="E36" s="294"/>
      <c r="F36" s="277"/>
      <c r="G36" s="277"/>
      <c r="H36" s="277"/>
      <c r="I36" s="277"/>
      <c r="J36" s="277"/>
      <c r="L36" s="291"/>
      <c r="M36" s="238"/>
      <c r="N36" s="239"/>
      <c r="O36" s="239"/>
      <c r="P36" s="239"/>
      <c r="Q36" s="240"/>
    </row>
    <row r="37" spans="1:17" s="117" customFormat="1" ht="25.5" x14ac:dyDescent="0.2">
      <c r="A37" s="115" t="s">
        <v>343</v>
      </c>
      <c r="B37" s="280"/>
      <c r="C37" s="155" t="s">
        <v>289</v>
      </c>
      <c r="D37" s="68"/>
      <c r="E37" s="69"/>
      <c r="F37" s="70"/>
      <c r="G37" s="70"/>
      <c r="H37" s="70"/>
      <c r="I37" s="70"/>
      <c r="J37" s="70"/>
      <c r="L37" s="108" t="s">
        <v>158</v>
      </c>
      <c r="M37" s="238"/>
      <c r="N37" s="239"/>
      <c r="O37" s="239"/>
      <c r="P37" s="239"/>
      <c r="Q37" s="240"/>
    </row>
    <row r="38" spans="1:17" s="117" customFormat="1" ht="37.35" customHeight="1" x14ac:dyDescent="0.2">
      <c r="A38" s="163" t="s">
        <v>177</v>
      </c>
      <c r="B38" s="281"/>
      <c r="C38" s="154" t="s">
        <v>269</v>
      </c>
      <c r="D38" s="68"/>
      <c r="E38" s="69"/>
      <c r="F38" s="70"/>
      <c r="G38" s="70"/>
      <c r="H38" s="70"/>
      <c r="I38" s="70"/>
      <c r="J38" s="70"/>
      <c r="L38" s="108" t="s">
        <v>158</v>
      </c>
      <c r="M38" s="241"/>
      <c r="N38" s="242"/>
      <c r="O38" s="242"/>
      <c r="P38" s="242"/>
      <c r="Q38" s="243"/>
    </row>
    <row r="39" spans="1:17" s="117" customFormat="1" ht="28.5" customHeight="1" x14ac:dyDescent="0.2">
      <c r="A39" s="115" t="s">
        <v>105</v>
      </c>
      <c r="B39" s="246" t="s">
        <v>189</v>
      </c>
      <c r="C39" s="118" t="s">
        <v>171</v>
      </c>
      <c r="D39" s="65"/>
      <c r="E39" s="66"/>
      <c r="F39" s="67"/>
      <c r="G39" s="67"/>
      <c r="H39" s="67"/>
      <c r="I39" s="67"/>
      <c r="J39" s="67"/>
      <c r="L39" s="108" t="s">
        <v>158</v>
      </c>
      <c r="M39" s="248"/>
      <c r="N39" s="248"/>
      <c r="O39" s="248"/>
      <c r="P39" s="248"/>
      <c r="Q39" s="248"/>
    </row>
    <row r="40" spans="1:17" s="117" customFormat="1" ht="28.5" customHeight="1" x14ac:dyDescent="0.2">
      <c r="A40" s="115" t="s">
        <v>106</v>
      </c>
      <c r="B40" s="247"/>
      <c r="C40" s="118" t="s">
        <v>291</v>
      </c>
      <c r="D40" s="65"/>
      <c r="E40" s="66"/>
      <c r="F40" s="67"/>
      <c r="G40" s="67"/>
      <c r="H40" s="67"/>
      <c r="I40" s="67"/>
      <c r="J40" s="67"/>
      <c r="L40" s="108" t="s">
        <v>158</v>
      </c>
      <c r="M40" s="248"/>
      <c r="N40" s="248"/>
      <c r="O40" s="248"/>
      <c r="P40" s="248"/>
      <c r="Q40" s="248"/>
    </row>
    <row r="41" spans="1:17" s="117" customFormat="1" ht="51" x14ac:dyDescent="0.2">
      <c r="A41" s="115" t="s">
        <v>107</v>
      </c>
      <c r="B41" s="247"/>
      <c r="C41" s="118" t="s">
        <v>227</v>
      </c>
      <c r="D41" s="65"/>
      <c r="E41" s="66"/>
      <c r="F41" s="67"/>
      <c r="G41" s="67"/>
      <c r="H41" s="67"/>
      <c r="I41" s="67"/>
      <c r="J41" s="67"/>
      <c r="L41" s="108" t="s">
        <v>158</v>
      </c>
      <c r="M41" s="248"/>
      <c r="N41" s="248"/>
      <c r="O41" s="248"/>
      <c r="P41" s="248"/>
      <c r="Q41" s="248"/>
    </row>
    <row r="42" spans="1:17" s="117" customFormat="1" ht="51" x14ac:dyDescent="0.2">
      <c r="A42" s="115" t="s">
        <v>107</v>
      </c>
      <c r="B42" s="273"/>
      <c r="C42" s="118" t="s">
        <v>228</v>
      </c>
      <c r="D42" s="65"/>
      <c r="E42" s="66"/>
      <c r="F42" s="67"/>
      <c r="G42" s="67"/>
      <c r="H42" s="67"/>
      <c r="I42" s="67"/>
      <c r="J42" s="67"/>
      <c r="L42" s="108" t="s">
        <v>158</v>
      </c>
      <c r="M42" s="248"/>
      <c r="N42" s="248"/>
      <c r="O42" s="248"/>
      <c r="P42" s="248"/>
      <c r="Q42" s="248"/>
    </row>
    <row r="43" spans="1:17" s="117" customFormat="1" ht="54.75" customHeight="1" x14ac:dyDescent="0.2">
      <c r="A43" s="115" t="s">
        <v>344</v>
      </c>
      <c r="B43" s="251" t="s">
        <v>33</v>
      </c>
      <c r="C43" s="139" t="s">
        <v>229</v>
      </c>
      <c r="D43" s="68"/>
      <c r="E43" s="69"/>
      <c r="F43" s="70"/>
      <c r="G43" s="70"/>
      <c r="H43" s="70"/>
      <c r="I43" s="70"/>
      <c r="J43" s="70"/>
      <c r="L43" s="108" t="s">
        <v>159</v>
      </c>
      <c r="M43" s="292"/>
      <c r="N43" s="292"/>
      <c r="O43" s="292"/>
      <c r="P43" s="292"/>
      <c r="Q43" s="292"/>
    </row>
    <row r="44" spans="1:17" s="117" customFormat="1" ht="69.75" customHeight="1" x14ac:dyDescent="0.2">
      <c r="A44" s="115" t="s">
        <v>341</v>
      </c>
      <c r="B44" s="274"/>
      <c r="C44" s="139" t="s">
        <v>230</v>
      </c>
      <c r="D44" s="68"/>
      <c r="E44" s="69"/>
      <c r="F44" s="70"/>
      <c r="G44" s="70"/>
      <c r="H44" s="70"/>
      <c r="I44" s="70"/>
      <c r="J44" s="70"/>
      <c r="L44" s="108" t="s">
        <v>159</v>
      </c>
      <c r="M44" s="292"/>
      <c r="N44" s="292"/>
      <c r="O44" s="292"/>
      <c r="P44" s="292"/>
      <c r="Q44" s="292"/>
    </row>
    <row r="45" spans="1:17" s="117" customFormat="1" ht="54.75" customHeight="1" x14ac:dyDescent="0.2">
      <c r="A45" s="115" t="s">
        <v>277</v>
      </c>
      <c r="B45" s="274"/>
      <c r="C45" s="139" t="s">
        <v>231</v>
      </c>
      <c r="D45" s="68"/>
      <c r="E45" s="69"/>
      <c r="F45" s="70"/>
      <c r="G45" s="70"/>
      <c r="H45" s="70"/>
      <c r="I45" s="70"/>
      <c r="J45" s="70"/>
      <c r="L45" s="108" t="s">
        <v>159</v>
      </c>
      <c r="M45" s="292"/>
      <c r="N45" s="292"/>
      <c r="O45" s="292"/>
      <c r="P45" s="292"/>
      <c r="Q45" s="292"/>
    </row>
    <row r="46" spans="1:17" s="117" customFormat="1" ht="25.5" x14ac:dyDescent="0.2">
      <c r="A46" s="115" t="s">
        <v>111</v>
      </c>
      <c r="B46" s="274"/>
      <c r="C46" s="119" t="s">
        <v>174</v>
      </c>
      <c r="D46" s="68"/>
      <c r="E46" s="69"/>
      <c r="F46" s="70"/>
      <c r="G46" s="70"/>
      <c r="H46" s="70"/>
      <c r="I46" s="70"/>
      <c r="J46" s="70"/>
      <c r="L46" s="108" t="s">
        <v>159</v>
      </c>
      <c r="M46" s="292"/>
      <c r="N46" s="292"/>
      <c r="O46" s="292"/>
      <c r="P46" s="292"/>
      <c r="Q46" s="292"/>
    </row>
    <row r="47" spans="1:17" s="117" customFormat="1" ht="40.5" customHeight="1" x14ac:dyDescent="0.2">
      <c r="A47" s="115" t="s">
        <v>234</v>
      </c>
      <c r="B47" s="274"/>
      <c r="C47" s="139" t="s">
        <v>232</v>
      </c>
      <c r="D47" s="68"/>
      <c r="E47" s="69"/>
      <c r="F47" s="70"/>
      <c r="G47" s="70"/>
      <c r="H47" s="70"/>
      <c r="I47" s="70"/>
      <c r="J47" s="70"/>
      <c r="L47" s="108" t="s">
        <v>159</v>
      </c>
      <c r="M47" s="292"/>
      <c r="N47" s="292"/>
      <c r="O47" s="292"/>
      <c r="P47" s="292"/>
      <c r="Q47" s="292"/>
    </row>
    <row r="48" spans="1:17" s="117" customFormat="1" ht="25.5" customHeight="1" x14ac:dyDescent="0.2">
      <c r="A48" s="115" t="s">
        <v>112</v>
      </c>
      <c r="B48" s="274"/>
      <c r="C48" s="119" t="s">
        <v>175</v>
      </c>
      <c r="D48" s="68"/>
      <c r="E48" s="69"/>
      <c r="F48" s="70"/>
      <c r="G48" s="70"/>
      <c r="H48" s="70"/>
      <c r="I48" s="70"/>
      <c r="J48" s="70"/>
      <c r="L48" s="108" t="s">
        <v>159</v>
      </c>
      <c r="M48" s="292"/>
      <c r="N48" s="292"/>
      <c r="O48" s="292"/>
      <c r="P48" s="292"/>
      <c r="Q48" s="292"/>
    </row>
    <row r="49" spans="1:17" s="117" customFormat="1" ht="15" x14ac:dyDescent="0.2">
      <c r="A49" s="115" t="s">
        <v>113</v>
      </c>
      <c r="B49" s="275"/>
      <c r="C49" s="119" t="s">
        <v>233</v>
      </c>
      <c r="D49" s="68"/>
      <c r="E49" s="69"/>
      <c r="F49" s="70"/>
      <c r="G49" s="70"/>
      <c r="H49" s="70"/>
      <c r="I49" s="70"/>
      <c r="J49" s="70"/>
      <c r="L49" s="108" t="s">
        <v>159</v>
      </c>
      <c r="M49" s="292"/>
      <c r="N49" s="292"/>
      <c r="O49" s="292"/>
      <c r="P49" s="292"/>
      <c r="Q49" s="292"/>
    </row>
    <row r="50" spans="1:17" s="117" customFormat="1" ht="38.25" customHeight="1" x14ac:dyDescent="0.2">
      <c r="A50" s="115" t="s">
        <v>101</v>
      </c>
      <c r="B50" s="282" t="s">
        <v>188</v>
      </c>
      <c r="C50" s="118" t="s">
        <v>169</v>
      </c>
      <c r="D50" s="65"/>
      <c r="E50" s="66"/>
      <c r="F50" s="67"/>
      <c r="G50" s="67"/>
      <c r="H50" s="67"/>
      <c r="I50" s="67"/>
      <c r="J50" s="67"/>
      <c r="L50" s="108" t="s">
        <v>160</v>
      </c>
      <c r="M50" s="248"/>
      <c r="N50" s="248"/>
      <c r="O50" s="248"/>
      <c r="P50" s="248"/>
      <c r="Q50" s="248"/>
    </row>
    <row r="51" spans="1:17" s="117" customFormat="1" ht="15" customHeight="1" x14ac:dyDescent="0.2">
      <c r="A51" s="183"/>
      <c r="B51" s="282"/>
      <c r="C51" s="188" t="s">
        <v>316</v>
      </c>
      <c r="D51" s="288"/>
      <c r="E51" s="286"/>
      <c r="F51" s="284"/>
      <c r="G51" s="284"/>
      <c r="H51" s="284"/>
      <c r="I51" s="284"/>
      <c r="J51" s="284"/>
      <c r="L51" s="290" t="s">
        <v>159</v>
      </c>
      <c r="M51" s="248"/>
      <c r="N51" s="248"/>
      <c r="O51" s="248"/>
      <c r="P51" s="248"/>
      <c r="Q51" s="248"/>
    </row>
    <row r="52" spans="1:17" s="117" customFormat="1" ht="38.25" x14ac:dyDescent="0.2">
      <c r="A52" s="163" t="s">
        <v>235</v>
      </c>
      <c r="B52" s="282"/>
      <c r="C52" s="164" t="s">
        <v>266</v>
      </c>
      <c r="D52" s="289"/>
      <c r="E52" s="287"/>
      <c r="F52" s="285"/>
      <c r="G52" s="285"/>
      <c r="H52" s="285"/>
      <c r="I52" s="285"/>
      <c r="J52" s="285"/>
      <c r="L52" s="291"/>
      <c r="M52" s="248"/>
      <c r="N52" s="248"/>
      <c r="O52" s="248"/>
      <c r="P52" s="248"/>
      <c r="Q52" s="248"/>
    </row>
    <row r="53" spans="1:17" s="117" customFormat="1" ht="38.25" x14ac:dyDescent="0.2">
      <c r="A53" s="163" t="s">
        <v>86</v>
      </c>
      <c r="B53" s="282"/>
      <c r="C53" s="156" t="s">
        <v>237</v>
      </c>
      <c r="D53" s="148"/>
      <c r="E53" s="149"/>
      <c r="F53" s="67"/>
      <c r="G53" s="67"/>
      <c r="H53" s="67"/>
      <c r="I53" s="67"/>
      <c r="J53" s="67"/>
      <c r="L53" s="108" t="s">
        <v>159</v>
      </c>
      <c r="M53" s="248"/>
      <c r="N53" s="248"/>
      <c r="O53" s="248"/>
      <c r="P53" s="248"/>
      <c r="Q53" s="248"/>
    </row>
    <row r="54" spans="1:17" s="117" customFormat="1" ht="38.25" x14ac:dyDescent="0.2">
      <c r="A54" s="115" t="s">
        <v>236</v>
      </c>
      <c r="B54" s="282"/>
      <c r="C54" s="157" t="s">
        <v>238</v>
      </c>
      <c r="D54" s="65"/>
      <c r="E54" s="66"/>
      <c r="F54" s="67"/>
      <c r="G54" s="67"/>
      <c r="H54" s="67"/>
      <c r="I54" s="67"/>
      <c r="J54" s="67"/>
      <c r="L54" s="108" t="s">
        <v>159</v>
      </c>
      <c r="M54" s="248"/>
      <c r="N54" s="248"/>
      <c r="O54" s="248"/>
      <c r="P54" s="248"/>
      <c r="Q54" s="248"/>
    </row>
    <row r="55" spans="1:17" s="117" customFormat="1" ht="25.5" x14ac:dyDescent="0.2">
      <c r="A55" s="115" t="s">
        <v>239</v>
      </c>
      <c r="B55" s="283"/>
      <c r="C55" s="158" t="s">
        <v>187</v>
      </c>
      <c r="D55" s="65"/>
      <c r="E55" s="66"/>
      <c r="F55" s="67"/>
      <c r="G55" s="67"/>
      <c r="H55" s="67"/>
      <c r="I55" s="67"/>
      <c r="J55" s="67"/>
      <c r="L55" s="108" t="s">
        <v>159</v>
      </c>
      <c r="M55" s="248"/>
      <c r="N55" s="248"/>
      <c r="O55" s="248"/>
      <c r="P55" s="248"/>
      <c r="Q55" s="248"/>
    </row>
    <row r="56" spans="1:17" s="117" customFormat="1" ht="25.5" x14ac:dyDescent="0.2">
      <c r="A56" s="115" t="s">
        <v>115</v>
      </c>
      <c r="B56" s="251" t="s">
        <v>34</v>
      </c>
      <c r="C56" s="119" t="s">
        <v>254</v>
      </c>
      <c r="D56" s="68"/>
      <c r="E56" s="69"/>
      <c r="F56" s="70"/>
      <c r="G56" s="70"/>
      <c r="H56" s="70"/>
      <c r="I56" s="70"/>
      <c r="J56" s="70"/>
      <c r="L56" s="108" t="s">
        <v>158</v>
      </c>
      <c r="M56" s="235"/>
      <c r="N56" s="236"/>
      <c r="O56" s="236"/>
      <c r="P56" s="236"/>
      <c r="Q56" s="237"/>
    </row>
    <row r="57" spans="1:17" s="117" customFormat="1" ht="25.5" customHeight="1" x14ac:dyDescent="0.2">
      <c r="A57" s="115" t="s">
        <v>114</v>
      </c>
      <c r="B57" s="252"/>
      <c r="C57" s="119" t="s">
        <v>271</v>
      </c>
      <c r="D57" s="68"/>
      <c r="E57" s="69"/>
      <c r="F57" s="70"/>
      <c r="G57" s="70"/>
      <c r="H57" s="70"/>
      <c r="I57" s="70"/>
      <c r="J57" s="70"/>
      <c r="L57" s="108" t="s">
        <v>158</v>
      </c>
      <c r="M57" s="238"/>
      <c r="N57" s="239"/>
      <c r="O57" s="239"/>
      <c r="P57" s="239"/>
      <c r="Q57" s="240"/>
    </row>
    <row r="58" spans="1:17" s="117" customFormat="1" ht="25.5" x14ac:dyDescent="0.2">
      <c r="A58" s="115" t="s">
        <v>109</v>
      </c>
      <c r="B58" s="252"/>
      <c r="C58" s="119" t="s">
        <v>270</v>
      </c>
      <c r="D58" s="68"/>
      <c r="E58" s="69"/>
      <c r="F58" s="70"/>
      <c r="G58" s="70"/>
      <c r="H58" s="70"/>
      <c r="I58" s="70"/>
      <c r="J58" s="70"/>
      <c r="L58" s="108" t="s">
        <v>158</v>
      </c>
      <c r="M58" s="238"/>
      <c r="N58" s="239"/>
      <c r="O58" s="239"/>
      <c r="P58" s="239"/>
      <c r="Q58" s="240"/>
    </row>
    <row r="59" spans="1:17" s="117" customFormat="1" ht="30.75" customHeight="1" x14ac:dyDescent="0.2">
      <c r="A59" s="115" t="s">
        <v>278</v>
      </c>
      <c r="B59" s="252"/>
      <c r="C59" s="119" t="s">
        <v>259</v>
      </c>
      <c r="D59" s="68"/>
      <c r="E59" s="69"/>
      <c r="F59" s="70"/>
      <c r="G59" s="70"/>
      <c r="H59" s="70"/>
      <c r="I59" s="70"/>
      <c r="J59" s="70"/>
      <c r="L59" s="108" t="s">
        <v>158</v>
      </c>
      <c r="M59" s="238"/>
      <c r="N59" s="239"/>
      <c r="O59" s="239"/>
      <c r="P59" s="239"/>
      <c r="Q59" s="240"/>
    </row>
    <row r="60" spans="1:17" s="117" customFormat="1" ht="25.5" x14ac:dyDescent="0.2">
      <c r="A60" s="115" t="s">
        <v>98</v>
      </c>
      <c r="B60" s="253"/>
      <c r="C60" s="119" t="s">
        <v>176</v>
      </c>
      <c r="D60" s="68"/>
      <c r="E60" s="69"/>
      <c r="F60" s="70"/>
      <c r="G60" s="70"/>
      <c r="H60" s="70"/>
      <c r="I60" s="70"/>
      <c r="J60" s="70"/>
      <c r="L60" s="108" t="s">
        <v>158</v>
      </c>
      <c r="M60" s="238"/>
      <c r="N60" s="239"/>
      <c r="O60" s="239"/>
      <c r="P60" s="239"/>
      <c r="Q60" s="240"/>
    </row>
    <row r="61" spans="1:17" ht="15" customHeight="1" x14ac:dyDescent="0.2">
      <c r="I61" s="71"/>
    </row>
    <row r="62" spans="1:17" ht="25.5" customHeight="1" x14ac:dyDescent="0.2">
      <c r="C62" s="72"/>
      <c r="D62" s="73" t="s">
        <v>7</v>
      </c>
      <c r="E62" s="74" t="s">
        <v>14</v>
      </c>
      <c r="G62" s="182"/>
      <c r="H62" s="182"/>
      <c r="I62" s="182"/>
      <c r="J62" s="182"/>
      <c r="L62" s="232" t="s">
        <v>317</v>
      </c>
      <c r="M62" s="232"/>
      <c r="N62" s="232"/>
      <c r="O62" s="232"/>
      <c r="P62" s="232"/>
      <c r="Q62" s="232"/>
    </row>
    <row r="63" spans="1:17" ht="15" customHeight="1" x14ac:dyDescent="0.25">
      <c r="C63" s="75" t="s">
        <v>16</v>
      </c>
      <c r="D63" s="77">
        <f>SUM(COUNTA(E7:E60)*0,COUNTA(F7:F60)*1,COUNTA(G7:G60)*2,COUNTA(H7:H60)*3,COUNTA(I7:I60)*4,COUNTA(J7:J60)*5)</f>
        <v>0</v>
      </c>
      <c r="E63" s="78">
        <f>COUNTA(A7:A60)*5-COUNTA(D7:D60)*5</f>
        <v>255</v>
      </c>
      <c r="G63" s="182"/>
      <c r="H63" s="182"/>
      <c r="I63" s="182"/>
      <c r="J63" s="182"/>
      <c r="L63" s="231" t="s">
        <v>364</v>
      </c>
      <c r="M63" s="231"/>
      <c r="N63" s="231"/>
      <c r="O63" s="231"/>
      <c r="P63" s="231"/>
      <c r="Q63" s="231"/>
    </row>
    <row r="64" spans="1:17" x14ac:dyDescent="0.2">
      <c r="G64" s="182"/>
      <c r="H64" s="182"/>
      <c r="I64" s="182"/>
      <c r="J64" s="182"/>
      <c r="L64" s="231"/>
      <c r="M64" s="231"/>
      <c r="N64" s="231"/>
      <c r="O64" s="231"/>
      <c r="P64" s="231"/>
      <c r="Q64" s="231"/>
    </row>
    <row r="65" spans="3:17" ht="26.25" customHeight="1" x14ac:dyDescent="0.2">
      <c r="C65" s="76"/>
      <c r="G65" s="182"/>
      <c r="H65" s="182"/>
      <c r="I65" s="182"/>
      <c r="J65" s="182"/>
      <c r="L65" s="231"/>
      <c r="M65" s="231"/>
      <c r="N65" s="231"/>
      <c r="O65" s="231"/>
      <c r="P65" s="231"/>
      <c r="Q65" s="231"/>
    </row>
    <row r="66" spans="3:17" x14ac:dyDescent="0.2">
      <c r="C66" s="54"/>
      <c r="D66" s="54"/>
      <c r="E66" s="54"/>
      <c r="F66" s="54"/>
      <c r="G66" s="182"/>
      <c r="H66" s="182"/>
      <c r="I66" s="182"/>
      <c r="J66" s="182"/>
    </row>
    <row r="67" spans="3:17" x14ac:dyDescent="0.2">
      <c r="C67" s="54"/>
      <c r="D67" s="54"/>
      <c r="E67" s="54"/>
      <c r="F67" s="54"/>
      <c r="G67" s="54"/>
      <c r="H67" s="54"/>
    </row>
    <row r="68" spans="3:17" x14ac:dyDescent="0.2">
      <c r="C68" s="54"/>
      <c r="D68" s="54"/>
      <c r="E68" s="54"/>
      <c r="F68" s="54"/>
      <c r="G68" s="54"/>
      <c r="H68" s="54"/>
    </row>
    <row r="69" spans="3:17" x14ac:dyDescent="0.2">
      <c r="C69" s="54"/>
      <c r="D69" s="54"/>
      <c r="E69" s="54"/>
      <c r="F69" s="54"/>
      <c r="G69" s="54"/>
      <c r="H69" s="54"/>
    </row>
    <row r="70" spans="3:17" x14ac:dyDescent="0.2">
      <c r="C70" s="54"/>
      <c r="D70" s="54"/>
      <c r="E70" s="54"/>
      <c r="F70" s="54"/>
      <c r="G70" s="54"/>
      <c r="H70" s="54"/>
    </row>
    <row r="71" spans="3:17" x14ac:dyDescent="0.2">
      <c r="C71" s="54"/>
      <c r="D71" s="54"/>
      <c r="E71" s="54"/>
      <c r="F71" s="54"/>
      <c r="G71" s="54"/>
      <c r="H71" s="54"/>
    </row>
    <row r="72" spans="3:17" x14ac:dyDescent="0.2">
      <c r="C72" s="54"/>
      <c r="D72" s="54"/>
      <c r="E72" s="54"/>
      <c r="F72" s="54"/>
      <c r="G72" s="54"/>
      <c r="H72" s="54"/>
    </row>
    <row r="73" spans="3:17" x14ac:dyDescent="0.2">
      <c r="C73" s="54"/>
      <c r="D73" s="54"/>
      <c r="E73" s="54"/>
      <c r="F73" s="54"/>
      <c r="G73" s="54"/>
      <c r="H73" s="54"/>
    </row>
    <row r="74" spans="3:17" x14ac:dyDescent="0.2">
      <c r="C74" s="54"/>
      <c r="D74" s="54"/>
      <c r="E74" s="54"/>
      <c r="F74" s="54"/>
      <c r="G74" s="54"/>
      <c r="H74" s="54"/>
    </row>
    <row r="75" spans="3:17" x14ac:dyDescent="0.2">
      <c r="C75" s="54"/>
      <c r="D75" s="54"/>
      <c r="E75" s="54"/>
      <c r="F75" s="54"/>
      <c r="G75" s="54"/>
      <c r="H75" s="54"/>
    </row>
    <row r="76" spans="3:17" x14ac:dyDescent="0.2">
      <c r="C76" s="54"/>
      <c r="D76" s="54"/>
      <c r="E76" s="54"/>
      <c r="F76" s="54"/>
      <c r="G76" s="54"/>
      <c r="H76" s="54"/>
    </row>
    <row r="77" spans="3:17" x14ac:dyDescent="0.2">
      <c r="C77" s="54"/>
      <c r="D77" s="54"/>
      <c r="E77" s="54"/>
      <c r="F77" s="54"/>
      <c r="G77" s="54"/>
      <c r="H77" s="54"/>
    </row>
    <row r="78" spans="3:17" x14ac:dyDescent="0.2">
      <c r="C78" s="54"/>
      <c r="D78" s="54"/>
      <c r="E78" s="54"/>
      <c r="F78" s="54"/>
      <c r="G78" s="54"/>
      <c r="H78" s="54"/>
    </row>
    <row r="79" spans="3:17" x14ac:dyDescent="0.2">
      <c r="C79" s="54"/>
      <c r="D79" s="54"/>
      <c r="E79" s="54"/>
      <c r="F79" s="54"/>
      <c r="G79" s="54"/>
      <c r="H79" s="54"/>
    </row>
    <row r="80" spans="3:17" x14ac:dyDescent="0.2">
      <c r="C80" s="54"/>
      <c r="D80" s="54"/>
      <c r="E80" s="54"/>
      <c r="F80" s="54"/>
      <c r="G80" s="54"/>
      <c r="H80" s="54"/>
    </row>
    <row r="81" spans="3:8" x14ac:dyDescent="0.2">
      <c r="C81" s="54"/>
      <c r="D81" s="54"/>
      <c r="E81" s="54"/>
      <c r="F81" s="54"/>
      <c r="G81" s="54"/>
      <c r="H81" s="54"/>
    </row>
    <row r="82" spans="3:8" x14ac:dyDescent="0.2">
      <c r="C82" s="54"/>
      <c r="D82" s="54"/>
      <c r="E82" s="54"/>
      <c r="F82" s="54"/>
      <c r="G82" s="54"/>
      <c r="H82" s="54"/>
    </row>
    <row r="83" spans="3:8" x14ac:dyDescent="0.2">
      <c r="C83" s="54"/>
      <c r="D83" s="54"/>
      <c r="E83" s="54"/>
      <c r="F83" s="54"/>
      <c r="G83" s="54"/>
      <c r="H83" s="54"/>
    </row>
    <row r="84" spans="3:8" x14ac:dyDescent="0.2">
      <c r="C84" s="54"/>
      <c r="D84" s="54"/>
      <c r="E84" s="54"/>
      <c r="F84" s="54"/>
      <c r="G84" s="54"/>
      <c r="H84" s="54"/>
    </row>
    <row r="85" spans="3:8" x14ac:dyDescent="0.2">
      <c r="C85" s="54"/>
      <c r="D85" s="54"/>
      <c r="E85" s="54"/>
      <c r="F85" s="54"/>
      <c r="G85" s="54"/>
      <c r="H85" s="54"/>
    </row>
    <row r="86" spans="3:8" x14ac:dyDescent="0.2">
      <c r="C86" s="54"/>
      <c r="D86" s="54"/>
      <c r="E86" s="54"/>
      <c r="F86" s="54"/>
      <c r="G86" s="54"/>
      <c r="H86" s="54"/>
    </row>
  </sheetData>
  <mergeCells count="42">
    <mergeCell ref="L63:Q65"/>
    <mergeCell ref="L62:Q62"/>
    <mergeCell ref="M56:Q60"/>
    <mergeCell ref="B7:B23"/>
    <mergeCell ref="F35:F36"/>
    <mergeCell ref="E35:E36"/>
    <mergeCell ref="D35:D36"/>
    <mergeCell ref="L35:L36"/>
    <mergeCell ref="G35:G36"/>
    <mergeCell ref="H35:H36"/>
    <mergeCell ref="I35:I36"/>
    <mergeCell ref="L24:L25"/>
    <mergeCell ref="D24:D25"/>
    <mergeCell ref="E24:E25"/>
    <mergeCell ref="F24:F25"/>
    <mergeCell ref="G24:G25"/>
    <mergeCell ref="L51:L52"/>
    <mergeCell ref="M6:Q6"/>
    <mergeCell ref="M50:Q55"/>
    <mergeCell ref="M39:Q42"/>
    <mergeCell ref="M43:Q49"/>
    <mergeCell ref="M7:Q23"/>
    <mergeCell ref="M24:Q38"/>
    <mergeCell ref="B56:B60"/>
    <mergeCell ref="C3:J4"/>
    <mergeCell ref="B24:B38"/>
    <mergeCell ref="H24:H25"/>
    <mergeCell ref="I24:I25"/>
    <mergeCell ref="J24:J25"/>
    <mergeCell ref="B50:B55"/>
    <mergeCell ref="F51:F52"/>
    <mergeCell ref="E51:E52"/>
    <mergeCell ref="G51:G52"/>
    <mergeCell ref="H51:H52"/>
    <mergeCell ref="I51:I52"/>
    <mergeCell ref="J51:J52"/>
    <mergeCell ref="D51:D52"/>
    <mergeCell ref="A1:H1"/>
    <mergeCell ref="B39:B42"/>
    <mergeCell ref="B43:B49"/>
    <mergeCell ref="J35:J36"/>
    <mergeCell ref="A2:M2"/>
  </mergeCells>
  <dataValidations count="7">
    <dataValidation type="custom" allowBlank="1" showDropDown="1" showInputMessage="1" showErrorMessage="1" error="Sie können nur einen Wert pro Indikator angeben. Löschen Sie den bereits eingetragenen Wert, um hier etwas anzugeben." sqref="D7:D24 D54:D60 D26:D51">
      <formula1>COUNTA(E7:J7)=0</formula1>
    </dataValidation>
    <dataValidation type="custom" allowBlank="1" showDropDown="1" showInputMessage="1" showErrorMessage="1" error="Sie können nur einen Wert pro Indikator angeben. Löschen Sie den bereits eingetragenen Wert, um hier etwas anzugeben." promptTitle="Bitte ankreuzen" sqref="E26:E35 E7:E24 E54:E60 E37:E51">
      <formula1>COUNTA(D7,F7:J7)=0</formula1>
    </dataValidation>
    <dataValidation type="custom" allowBlank="1" showDropDown="1" showInputMessage="1" showErrorMessage="1" error="Sie können nur einen Wert pro Indikator angeben. Löschen Sie den bereits eingetragenen Wert, um hier etwas anzugeben." promptTitle="Bitte ankreuzen" sqref="F26:F35 F7:F24 F54:F60 F37:F51">
      <formula1>COUNTA(D7:E7,G7:J7)=0</formula1>
    </dataValidation>
    <dataValidation type="custom" allowBlank="1" showDropDown="1" showInputMessage="1" showErrorMessage="1" error="Sie können nur einen Wert pro Indikator angeben. Löschen Sie den bereits eingetragenen Wert, um hier etwas anzugeben." promptTitle="Bitte ankreuzen" sqref="G26:G35 G7:G24 G54:G60 G37:G51">
      <formula1>COUNTA(D7:F7,H7:J7)=0</formula1>
    </dataValidation>
    <dataValidation type="custom" allowBlank="1" showDropDown="1" showInputMessage="1" showErrorMessage="1" error="Sie können nur einen Wert pro Indikator angeben. Löschen Sie den bereits eingetragenen Wert, um hier etwas anzugeben." promptTitle="Bitte ankreuzen" sqref="H26:H35 H7:H24 H54:H60 H37:H51">
      <formula1>COUNTA(D7:G7,I7:J7)=0</formula1>
    </dataValidation>
    <dataValidation type="custom" allowBlank="1" showDropDown="1" showInputMessage="1" showErrorMessage="1" error="Sie können nur einen Wert pro Indikator angeben. Löschen Sie den bereits eingetragenen Wert, um hier etwas anzugeben." promptTitle="Bitte ankreuzen" sqref="I26:I35 I7:I24 I54:I60 I37:I51">
      <formula1>COUNTA(D7:H7,J7)=0</formula1>
    </dataValidation>
    <dataValidation type="custom" allowBlank="1" showDropDown="1" showInputMessage="1" showErrorMessage="1" error="Sie können nur einen Wert pro Indikator angeben. Löschen Sie den bereits eingetragenen Wert, um hier etwas anzugeben." promptTitle="Bitte ankreuzen" sqref="J26:J35 J7:J24 J54:J60 J37:J51">
      <formula1>COUNTA(D7:I7)=0</formula1>
    </dataValidation>
  </dataValidations>
  <pageMargins left="0.7" right="0.7" top="0.78740157499999996" bottom="0.78740157499999996" header="0.3" footer="0.3"/>
  <pageSetup paperSize="8" orientation="landscape" r:id="rId1"/>
  <rowBreaks count="1" manualBreakCount="1">
    <brk id="3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R33"/>
  <sheetViews>
    <sheetView showGridLines="0" zoomScaleNormal="100" workbookViewId="0">
      <pane ySplit="6" topLeftCell="A7" activePane="bottomLeft" state="frozen"/>
      <selection pane="bottomLeft" activeCell="E19" sqref="E19"/>
    </sheetView>
  </sheetViews>
  <sheetFormatPr baseColWidth="10" defaultColWidth="11.42578125" defaultRowHeight="12.75" x14ac:dyDescent="0.2"/>
  <cols>
    <col min="1" max="1" width="13.140625" style="49" customWidth="1"/>
    <col min="2" max="3" width="6.7109375" style="49" customWidth="1"/>
    <col min="4" max="4" width="52.140625" style="49" customWidth="1"/>
    <col min="5" max="11" width="9.7109375" style="49" customWidth="1"/>
    <col min="12" max="12" width="11.42578125" style="49" customWidth="1"/>
    <col min="13" max="13" width="16.7109375" style="106" customWidth="1"/>
    <col min="14" max="16384" width="11.42578125" style="49"/>
  </cols>
  <sheetData>
    <row r="1" spans="1:18" ht="18.75" x14ac:dyDescent="0.3">
      <c r="A1" s="257"/>
      <c r="B1" s="258"/>
      <c r="C1" s="258"/>
      <c r="D1" s="258"/>
      <c r="E1" s="258"/>
      <c r="F1" s="258"/>
      <c r="G1" s="258"/>
      <c r="H1" s="258"/>
      <c r="I1" s="258"/>
      <c r="J1" s="55"/>
      <c r="K1" s="55"/>
      <c r="L1" s="55"/>
      <c r="M1" s="107"/>
      <c r="N1" s="55"/>
      <c r="O1" s="55"/>
    </row>
    <row r="2" spans="1:18" ht="18.75" x14ac:dyDescent="0.25">
      <c r="A2" s="250" t="s">
        <v>306</v>
      </c>
      <c r="B2" s="250"/>
      <c r="C2" s="250"/>
      <c r="D2" s="250"/>
      <c r="E2" s="250"/>
      <c r="F2" s="250"/>
      <c r="G2" s="250"/>
      <c r="H2" s="250"/>
      <c r="I2" s="250"/>
      <c r="J2" s="250"/>
      <c r="K2" s="250"/>
      <c r="L2" s="55"/>
      <c r="M2" s="107"/>
      <c r="N2" s="55"/>
      <c r="O2" s="55"/>
    </row>
    <row r="3" spans="1:18" ht="18" x14ac:dyDescent="0.25">
      <c r="A3" s="129"/>
      <c r="B3" s="129"/>
      <c r="C3" s="129"/>
      <c r="D3" s="299" t="str">
        <f>IF(AND(COUNTA(E7:K7)&gt;0,COUNTA(E8:K8)&gt;0,COUNTA(E9:K9)&gt;0,COUNTA(E10:K10)&gt;0,COUNTA(E11:K11)&gt;0,COUNTA(E12:K12)&gt;0,COUNTA(E13:K13)&gt;0,COUNTA(E14:K14)&gt;0,COUNTA(E15:K15)&gt;0,COUNTA(E16:K16)&gt;0,COUNTA(E17:K17)&gt;0,COUNTA(E18:K18)&gt;0,COUNTA(E19:K19)&gt;0,COUNTA(E20:K20)&gt;0,COUNTA(E21:K21)&gt;0,COUNTA(E22:K22)&gt;0,COUNTA(E23:K23)&gt;0,COUNTA(E24:K24)&gt;0,COUNTA(E25:K25)&gt;0,COUNTA(E26:K26)&gt;0,COUNTA(E27:K27)&gt;0)," ","Achtung: Sie haben noch nicht alle Indikatoren auf dieser Seite des Prüfungsabschnitts beurteilt. Falls Sie einen Indikator nicht beobachten konnten, dann können Sie 'Nicht beurteilbar' ankreuzen.")</f>
        <v>Achtung: Sie haben noch nicht alle Indikatoren auf dieser Seite des Prüfungsabschnitts beurteilt. Falls Sie einen Indikator nicht beobachten konnten, dann können Sie 'Nicht beurteilbar' ankreuzen.</v>
      </c>
      <c r="E3" s="299"/>
      <c r="F3" s="299"/>
      <c r="G3" s="299"/>
      <c r="H3" s="299"/>
      <c r="I3" s="299"/>
      <c r="J3" s="299"/>
      <c r="K3" s="299"/>
      <c r="L3" s="55"/>
      <c r="M3" s="107"/>
      <c r="N3" s="55"/>
      <c r="O3" s="55"/>
    </row>
    <row r="4" spans="1:18" ht="18" x14ac:dyDescent="0.25">
      <c r="A4" s="129"/>
      <c r="B4" s="129"/>
      <c r="C4" s="129"/>
      <c r="D4" s="234"/>
      <c r="E4" s="234"/>
      <c r="F4" s="234"/>
      <c r="G4" s="234"/>
      <c r="H4" s="234"/>
      <c r="I4" s="234"/>
      <c r="J4" s="234"/>
      <c r="K4" s="234"/>
      <c r="L4" s="55"/>
      <c r="M4" s="107"/>
      <c r="N4" s="55"/>
      <c r="O4" s="55"/>
    </row>
    <row r="5" spans="1:18" ht="18" x14ac:dyDescent="0.25">
      <c r="A5" s="56"/>
      <c r="B5" s="56"/>
      <c r="C5" s="56"/>
      <c r="D5" s="140" t="s">
        <v>1</v>
      </c>
      <c r="E5" s="59" t="s">
        <v>6</v>
      </c>
      <c r="F5" s="60" t="s">
        <v>5</v>
      </c>
      <c r="G5" s="61" t="s">
        <v>4</v>
      </c>
      <c r="H5" s="61" t="s">
        <v>3</v>
      </c>
      <c r="I5" s="61" t="s">
        <v>2</v>
      </c>
      <c r="J5" s="61" t="s">
        <v>69</v>
      </c>
      <c r="K5" s="61" t="s">
        <v>68</v>
      </c>
      <c r="L5" s="55"/>
      <c r="M5" s="107"/>
    </row>
    <row r="6" spans="1:18" s="64" customFormat="1" ht="25.5" customHeight="1" x14ac:dyDescent="0.2">
      <c r="A6" s="62" t="s">
        <v>0</v>
      </c>
      <c r="B6" s="63"/>
      <c r="C6" s="63"/>
      <c r="D6" s="160" t="s">
        <v>302</v>
      </c>
      <c r="E6" s="103" t="s">
        <v>152</v>
      </c>
      <c r="F6" s="105" t="s">
        <v>154</v>
      </c>
      <c r="G6" s="104"/>
      <c r="H6" s="104"/>
      <c r="I6" s="104"/>
      <c r="J6" s="104"/>
      <c r="K6" s="104" t="s">
        <v>153</v>
      </c>
      <c r="M6" s="108" t="s">
        <v>307</v>
      </c>
      <c r="N6" s="249" t="s">
        <v>143</v>
      </c>
      <c r="O6" s="249"/>
      <c r="P6" s="249"/>
      <c r="Q6" s="249"/>
      <c r="R6" s="249"/>
    </row>
    <row r="7" spans="1:18" s="117" customFormat="1" ht="39" customHeight="1" x14ac:dyDescent="0.2">
      <c r="A7" s="115" t="s">
        <v>279</v>
      </c>
      <c r="B7" s="247" t="s">
        <v>253</v>
      </c>
      <c r="C7" s="131"/>
      <c r="D7" s="147" t="s">
        <v>193</v>
      </c>
      <c r="E7" s="65"/>
      <c r="F7" s="66"/>
      <c r="G7" s="67"/>
      <c r="H7" s="67"/>
      <c r="I7" s="67"/>
      <c r="J7" s="67"/>
      <c r="K7" s="67"/>
      <c r="M7" s="108" t="s">
        <v>158</v>
      </c>
      <c r="N7" s="248"/>
      <c r="O7" s="248"/>
      <c r="P7" s="248"/>
      <c r="Q7" s="248"/>
      <c r="R7" s="248"/>
    </row>
    <row r="8" spans="1:18" s="117" customFormat="1" ht="25.5" x14ac:dyDescent="0.2">
      <c r="A8" s="115" t="s">
        <v>280</v>
      </c>
      <c r="B8" s="247"/>
      <c r="C8" s="131"/>
      <c r="D8" s="138" t="s">
        <v>249</v>
      </c>
      <c r="E8" s="65"/>
      <c r="F8" s="66"/>
      <c r="G8" s="67"/>
      <c r="H8" s="67"/>
      <c r="I8" s="67"/>
      <c r="J8" s="67"/>
      <c r="K8" s="67"/>
      <c r="M8" s="108" t="s">
        <v>158</v>
      </c>
      <c r="N8" s="248"/>
      <c r="O8" s="248"/>
      <c r="P8" s="248"/>
      <c r="Q8" s="248"/>
      <c r="R8" s="248"/>
    </row>
    <row r="9" spans="1:18" s="117" customFormat="1" ht="25.5" x14ac:dyDescent="0.2">
      <c r="A9" s="115" t="s">
        <v>80</v>
      </c>
      <c r="B9" s="273"/>
      <c r="C9" s="132"/>
      <c r="D9" s="118" t="s">
        <v>272</v>
      </c>
      <c r="E9" s="65"/>
      <c r="F9" s="66"/>
      <c r="G9" s="67"/>
      <c r="H9" s="67"/>
      <c r="I9" s="67"/>
      <c r="J9" s="67"/>
      <c r="K9" s="67"/>
      <c r="M9" s="108" t="s">
        <v>158</v>
      </c>
      <c r="N9" s="248"/>
      <c r="O9" s="248"/>
      <c r="P9" s="248"/>
      <c r="Q9" s="248"/>
      <c r="R9" s="248"/>
    </row>
    <row r="10" spans="1:18" s="117" customFormat="1" ht="38.25" x14ac:dyDescent="0.2">
      <c r="A10" s="115" t="s">
        <v>81</v>
      </c>
      <c r="B10" s="251" t="s">
        <v>194</v>
      </c>
      <c r="C10" s="251" t="s">
        <v>244</v>
      </c>
      <c r="D10" s="119" t="s">
        <v>181</v>
      </c>
      <c r="E10" s="68"/>
      <c r="F10" s="69"/>
      <c r="G10" s="70"/>
      <c r="H10" s="70"/>
      <c r="I10" s="70"/>
      <c r="J10" s="70"/>
      <c r="K10" s="70"/>
      <c r="M10" s="108" t="s">
        <v>158</v>
      </c>
      <c r="N10" s="235"/>
      <c r="O10" s="236"/>
      <c r="P10" s="236"/>
      <c r="Q10" s="236"/>
      <c r="R10" s="237"/>
    </row>
    <row r="11" spans="1:18" s="117" customFormat="1" ht="38.25" x14ac:dyDescent="0.2">
      <c r="A11" s="115" t="s">
        <v>82</v>
      </c>
      <c r="B11" s="274"/>
      <c r="C11" s="297"/>
      <c r="D11" s="139" t="s">
        <v>247</v>
      </c>
      <c r="E11" s="68"/>
      <c r="F11" s="69"/>
      <c r="G11" s="70"/>
      <c r="H11" s="70"/>
      <c r="I11" s="70"/>
      <c r="J11" s="70"/>
      <c r="K11" s="70"/>
      <c r="M11" s="108" t="s">
        <v>158</v>
      </c>
      <c r="N11" s="238"/>
      <c r="O11" s="239"/>
      <c r="P11" s="239"/>
      <c r="Q11" s="239"/>
      <c r="R11" s="240"/>
    </row>
    <row r="12" spans="1:18" s="117" customFormat="1" ht="38.25" x14ac:dyDescent="0.2">
      <c r="A12" s="115" t="s">
        <v>281</v>
      </c>
      <c r="B12" s="274"/>
      <c r="C12" s="297"/>
      <c r="D12" s="139" t="s">
        <v>248</v>
      </c>
      <c r="E12" s="68"/>
      <c r="F12" s="69"/>
      <c r="G12" s="70"/>
      <c r="H12" s="70"/>
      <c r="I12" s="70"/>
      <c r="J12" s="70"/>
      <c r="K12" s="70"/>
      <c r="M12" s="108" t="s">
        <v>158</v>
      </c>
      <c r="N12" s="238"/>
      <c r="O12" s="239"/>
      <c r="P12" s="239"/>
      <c r="Q12" s="239"/>
      <c r="R12" s="240"/>
    </row>
    <row r="13" spans="1:18" s="117" customFormat="1" ht="25.5" x14ac:dyDescent="0.2">
      <c r="A13" s="115" t="s">
        <v>87</v>
      </c>
      <c r="B13" s="274"/>
      <c r="C13" s="298"/>
      <c r="D13" s="139" t="s">
        <v>290</v>
      </c>
      <c r="E13" s="68"/>
      <c r="F13" s="69"/>
      <c r="G13" s="70"/>
      <c r="H13" s="70"/>
      <c r="I13" s="70"/>
      <c r="J13" s="70"/>
      <c r="K13" s="70"/>
      <c r="M13" s="108" t="s">
        <v>158</v>
      </c>
      <c r="N13" s="238"/>
      <c r="O13" s="239"/>
      <c r="P13" s="239"/>
      <c r="Q13" s="239"/>
      <c r="R13" s="240"/>
    </row>
    <row r="14" spans="1:18" s="117" customFormat="1" ht="53.25" customHeight="1" x14ac:dyDescent="0.2">
      <c r="A14" s="130" t="s">
        <v>84</v>
      </c>
      <c r="B14" s="274"/>
      <c r="C14" s="251" t="s">
        <v>250</v>
      </c>
      <c r="D14" s="150" t="s">
        <v>196</v>
      </c>
      <c r="E14" s="68"/>
      <c r="F14" s="69"/>
      <c r="G14" s="70"/>
      <c r="H14" s="70"/>
      <c r="I14" s="70"/>
      <c r="J14" s="70"/>
      <c r="K14" s="70"/>
      <c r="M14" s="108" t="s">
        <v>158</v>
      </c>
      <c r="N14" s="238"/>
      <c r="O14" s="239"/>
      <c r="P14" s="239"/>
      <c r="Q14" s="239"/>
      <c r="R14" s="240"/>
    </row>
    <row r="15" spans="1:18" s="117" customFormat="1" ht="57" customHeight="1" x14ac:dyDescent="0.2">
      <c r="A15" s="115" t="s">
        <v>366</v>
      </c>
      <c r="B15" s="274"/>
      <c r="C15" s="298"/>
      <c r="D15" s="139" t="s">
        <v>246</v>
      </c>
      <c r="E15" s="68"/>
      <c r="F15" s="69"/>
      <c r="G15" s="70"/>
      <c r="H15" s="70"/>
      <c r="I15" s="70"/>
      <c r="J15" s="70"/>
      <c r="K15" s="70"/>
      <c r="M15" s="108" t="s">
        <v>158</v>
      </c>
      <c r="N15" s="238"/>
      <c r="O15" s="239"/>
      <c r="P15" s="239"/>
      <c r="Q15" s="239"/>
      <c r="R15" s="240"/>
    </row>
    <row r="16" spans="1:18" s="117" customFormat="1" ht="31.5" customHeight="1" x14ac:dyDescent="0.2">
      <c r="A16" s="115" t="s">
        <v>83</v>
      </c>
      <c r="B16" s="274"/>
      <c r="C16" s="151" t="s">
        <v>198</v>
      </c>
      <c r="D16" s="119" t="s">
        <v>178</v>
      </c>
      <c r="E16" s="68"/>
      <c r="F16" s="69"/>
      <c r="G16" s="70"/>
      <c r="H16" s="70"/>
      <c r="I16" s="70"/>
      <c r="J16" s="70"/>
      <c r="K16" s="70"/>
      <c r="M16" s="108" t="s">
        <v>158</v>
      </c>
      <c r="N16" s="238"/>
      <c r="O16" s="239"/>
      <c r="P16" s="239"/>
      <c r="Q16" s="239"/>
      <c r="R16" s="240"/>
    </row>
    <row r="17" spans="1:18" s="117" customFormat="1" ht="55.5" customHeight="1" x14ac:dyDescent="0.2">
      <c r="A17" s="170" t="s">
        <v>282</v>
      </c>
      <c r="B17" s="274"/>
      <c r="C17" s="151" t="s">
        <v>33</v>
      </c>
      <c r="D17" s="139" t="s">
        <v>245</v>
      </c>
      <c r="E17" s="68"/>
      <c r="F17" s="69"/>
      <c r="G17" s="70"/>
      <c r="H17" s="70"/>
      <c r="I17" s="70"/>
      <c r="J17" s="70"/>
      <c r="K17" s="70"/>
      <c r="M17" s="108" t="s">
        <v>159</v>
      </c>
      <c r="N17" s="238"/>
      <c r="O17" s="239"/>
      <c r="P17" s="239"/>
      <c r="Q17" s="239"/>
      <c r="R17" s="240"/>
    </row>
    <row r="18" spans="1:18" s="117" customFormat="1" ht="40.5" customHeight="1" x14ac:dyDescent="0.2">
      <c r="A18" s="115" t="s">
        <v>89</v>
      </c>
      <c r="B18" s="274"/>
      <c r="C18" s="302" t="s">
        <v>188</v>
      </c>
      <c r="D18" s="139" t="s">
        <v>273</v>
      </c>
      <c r="E18" s="68"/>
      <c r="F18" s="69"/>
      <c r="G18" s="70"/>
      <c r="H18" s="70"/>
      <c r="I18" s="70"/>
      <c r="J18" s="70"/>
      <c r="K18" s="70"/>
      <c r="M18" s="108" t="s">
        <v>159</v>
      </c>
      <c r="N18" s="238"/>
      <c r="O18" s="239"/>
      <c r="P18" s="239"/>
      <c r="Q18" s="239"/>
      <c r="R18" s="240"/>
    </row>
    <row r="19" spans="1:18" s="117" customFormat="1" ht="69" customHeight="1" x14ac:dyDescent="0.2">
      <c r="A19" s="115" t="s">
        <v>86</v>
      </c>
      <c r="B19" s="298"/>
      <c r="C19" s="303"/>
      <c r="D19" s="119" t="s">
        <v>367</v>
      </c>
      <c r="E19" s="135"/>
      <c r="F19" s="152"/>
      <c r="G19" s="134"/>
      <c r="H19" s="134"/>
      <c r="I19" s="134"/>
      <c r="J19" s="134"/>
      <c r="K19" s="134"/>
      <c r="M19" s="165" t="s">
        <v>159</v>
      </c>
      <c r="N19" s="238"/>
      <c r="O19" s="239"/>
      <c r="P19" s="239"/>
      <c r="Q19" s="239"/>
      <c r="R19" s="240"/>
    </row>
    <row r="20" spans="1:18" s="117" customFormat="1" ht="32.25" customHeight="1" x14ac:dyDescent="0.2">
      <c r="A20" s="115" t="s">
        <v>252</v>
      </c>
      <c r="B20" s="246" t="s">
        <v>195</v>
      </c>
      <c r="C20" s="246"/>
      <c r="D20" s="147" t="s">
        <v>197</v>
      </c>
      <c r="E20" s="65"/>
      <c r="F20" s="66"/>
      <c r="G20" s="67"/>
      <c r="H20" s="67"/>
      <c r="I20" s="67"/>
      <c r="J20" s="67"/>
      <c r="K20" s="67"/>
      <c r="M20" s="142" t="s">
        <v>199</v>
      </c>
      <c r="N20" s="264"/>
      <c r="O20" s="265"/>
      <c r="P20" s="265"/>
      <c r="Q20" s="265"/>
      <c r="R20" s="266"/>
    </row>
    <row r="21" spans="1:18" s="117" customFormat="1" ht="39" customHeight="1" x14ac:dyDescent="0.2">
      <c r="A21" s="115" t="s">
        <v>79</v>
      </c>
      <c r="B21" s="300"/>
      <c r="C21" s="300"/>
      <c r="D21" s="147" t="s">
        <v>243</v>
      </c>
      <c r="E21" s="65"/>
      <c r="F21" s="66"/>
      <c r="G21" s="67"/>
      <c r="H21" s="67"/>
      <c r="I21" s="67"/>
      <c r="J21" s="67"/>
      <c r="K21" s="67"/>
      <c r="M21" s="142" t="s">
        <v>160</v>
      </c>
      <c r="N21" s="267"/>
      <c r="O21" s="268"/>
      <c r="P21" s="268"/>
      <c r="Q21" s="268"/>
      <c r="R21" s="269"/>
    </row>
    <row r="22" spans="1:18" s="117" customFormat="1" ht="66.75" customHeight="1" x14ac:dyDescent="0.2">
      <c r="A22" s="115" t="s">
        <v>251</v>
      </c>
      <c r="B22" s="300"/>
      <c r="C22" s="300"/>
      <c r="D22" s="138" t="s">
        <v>242</v>
      </c>
      <c r="E22" s="65"/>
      <c r="F22" s="66"/>
      <c r="G22" s="67"/>
      <c r="H22" s="67"/>
      <c r="I22" s="67"/>
      <c r="J22" s="67"/>
      <c r="K22" s="67"/>
      <c r="M22" s="142" t="s">
        <v>160</v>
      </c>
      <c r="N22" s="267"/>
      <c r="O22" s="268"/>
      <c r="P22" s="268"/>
      <c r="Q22" s="268"/>
      <c r="R22" s="269"/>
    </row>
    <row r="23" spans="1:18" s="117" customFormat="1" ht="44.25" customHeight="1" x14ac:dyDescent="0.2">
      <c r="A23" s="115" t="s">
        <v>88</v>
      </c>
      <c r="B23" s="300"/>
      <c r="C23" s="300"/>
      <c r="D23" s="118" t="s">
        <v>335</v>
      </c>
      <c r="E23" s="65"/>
      <c r="F23" s="66"/>
      <c r="G23" s="67"/>
      <c r="H23" s="67"/>
      <c r="I23" s="67"/>
      <c r="J23" s="67"/>
      <c r="K23" s="67"/>
      <c r="M23" s="142" t="s">
        <v>160</v>
      </c>
      <c r="N23" s="267"/>
      <c r="O23" s="268"/>
      <c r="P23" s="268"/>
      <c r="Q23" s="268"/>
      <c r="R23" s="269"/>
    </row>
    <row r="24" spans="1:18" s="117" customFormat="1" ht="25.5" customHeight="1" x14ac:dyDescent="0.2">
      <c r="A24" s="115" t="s">
        <v>88</v>
      </c>
      <c r="B24" s="300"/>
      <c r="C24" s="300"/>
      <c r="D24" s="118" t="s">
        <v>301</v>
      </c>
      <c r="E24" s="65"/>
      <c r="F24" s="66"/>
      <c r="G24" s="67"/>
      <c r="H24" s="67"/>
      <c r="I24" s="67"/>
      <c r="J24" s="67"/>
      <c r="K24" s="67"/>
      <c r="M24" s="142" t="s">
        <v>160</v>
      </c>
      <c r="N24" s="267"/>
      <c r="O24" s="268"/>
      <c r="P24" s="268"/>
      <c r="Q24" s="268"/>
      <c r="R24" s="269"/>
    </row>
    <row r="25" spans="1:18" s="117" customFormat="1" ht="25.5" x14ac:dyDescent="0.2">
      <c r="A25" s="115" t="s">
        <v>91</v>
      </c>
      <c r="B25" s="300"/>
      <c r="C25" s="300"/>
      <c r="D25" s="118" t="s">
        <v>179</v>
      </c>
      <c r="E25" s="65"/>
      <c r="F25" s="66"/>
      <c r="G25" s="67"/>
      <c r="H25" s="67"/>
      <c r="I25" s="67"/>
      <c r="J25" s="67"/>
      <c r="K25" s="67"/>
      <c r="M25" s="142" t="s">
        <v>160</v>
      </c>
      <c r="N25" s="267"/>
      <c r="O25" s="268"/>
      <c r="P25" s="268"/>
      <c r="Q25" s="268"/>
      <c r="R25" s="269"/>
    </row>
    <row r="26" spans="1:18" s="117" customFormat="1" ht="25.5" customHeight="1" x14ac:dyDescent="0.2">
      <c r="A26" s="115" t="s">
        <v>265</v>
      </c>
      <c r="B26" s="300"/>
      <c r="C26" s="300"/>
      <c r="D26" s="138" t="s">
        <v>241</v>
      </c>
      <c r="E26" s="148"/>
      <c r="F26" s="149"/>
      <c r="G26" s="67"/>
      <c r="H26" s="67"/>
      <c r="I26" s="67"/>
      <c r="J26" s="67"/>
      <c r="K26" s="67"/>
      <c r="M26" s="171" t="s">
        <v>160</v>
      </c>
      <c r="N26" s="267"/>
      <c r="O26" s="268"/>
      <c r="P26" s="268"/>
      <c r="Q26" s="268"/>
      <c r="R26" s="269"/>
    </row>
    <row r="27" spans="1:18" s="117" customFormat="1" ht="56.25" customHeight="1" x14ac:dyDescent="0.2">
      <c r="A27" s="115" t="s">
        <v>85</v>
      </c>
      <c r="B27" s="301"/>
      <c r="C27" s="301"/>
      <c r="D27" s="118" t="s">
        <v>240</v>
      </c>
      <c r="E27" s="65"/>
      <c r="F27" s="66"/>
      <c r="G27" s="67"/>
      <c r="H27" s="67"/>
      <c r="I27" s="67"/>
      <c r="J27" s="67"/>
      <c r="K27" s="67"/>
      <c r="M27" s="171" t="s">
        <v>160</v>
      </c>
      <c r="N27" s="270"/>
      <c r="O27" s="271"/>
      <c r="P27" s="271"/>
      <c r="Q27" s="271"/>
      <c r="R27" s="272"/>
    </row>
    <row r="28" spans="1:18" ht="15" customHeight="1" x14ac:dyDescent="0.2">
      <c r="J28" s="71"/>
      <c r="M28" s="172"/>
    </row>
    <row r="29" spans="1:18" ht="25.5" customHeight="1" x14ac:dyDescent="0.2">
      <c r="D29" s="72"/>
      <c r="E29" s="73" t="s">
        <v>7</v>
      </c>
      <c r="F29" s="74" t="s">
        <v>14</v>
      </c>
      <c r="H29" s="182"/>
      <c r="I29" s="182"/>
      <c r="J29" s="182"/>
      <c r="K29" s="182"/>
      <c r="M29" s="232" t="s">
        <v>317</v>
      </c>
      <c r="N29" s="232"/>
      <c r="O29" s="232"/>
      <c r="P29" s="232"/>
      <c r="Q29" s="232"/>
      <c r="R29" s="232"/>
    </row>
    <row r="30" spans="1:18" ht="15" customHeight="1" x14ac:dyDescent="0.25">
      <c r="D30" s="75" t="s">
        <v>319</v>
      </c>
      <c r="E30" s="77">
        <f>SUM(COUNTA(F7:F27)*0,COUNTA(G7:G27)*1,COUNTA(H7:H27)*2,COUNTA(I7:I27)*3,COUNTA(J7:J27)*4, COUNTA(K7:K27)*5)</f>
        <v>0</v>
      </c>
      <c r="F30" s="78">
        <f>COUNTA(A7:A27)*5-COUNTA(E7:E27)*5</f>
        <v>105</v>
      </c>
      <c r="H30" s="182"/>
      <c r="I30" s="182"/>
      <c r="J30" s="182"/>
      <c r="K30" s="182"/>
      <c r="M30" s="231" t="s">
        <v>364</v>
      </c>
      <c r="N30" s="231"/>
      <c r="O30" s="231"/>
      <c r="P30" s="231"/>
      <c r="Q30" s="231"/>
      <c r="R30" s="231"/>
    </row>
    <row r="31" spans="1:18" x14ac:dyDescent="0.2">
      <c r="H31" s="182"/>
      <c r="I31" s="182"/>
      <c r="J31" s="182"/>
      <c r="K31" s="182"/>
      <c r="M31" s="231"/>
      <c r="N31" s="231"/>
      <c r="O31" s="231"/>
      <c r="P31" s="231"/>
      <c r="Q31" s="231"/>
      <c r="R31" s="231"/>
    </row>
    <row r="32" spans="1:18" ht="28.5" customHeight="1" x14ac:dyDescent="0.2">
      <c r="D32" s="76"/>
      <c r="H32" s="182"/>
      <c r="I32" s="182"/>
      <c r="J32" s="182"/>
      <c r="K32" s="182"/>
      <c r="M32" s="231"/>
      <c r="N32" s="231"/>
      <c r="O32" s="231"/>
      <c r="P32" s="231"/>
      <c r="Q32" s="231"/>
      <c r="R32" s="231"/>
    </row>
    <row r="33" spans="8:11" x14ac:dyDescent="0.2">
      <c r="H33" s="182"/>
      <c r="I33" s="182"/>
      <c r="J33" s="182"/>
      <c r="K33" s="182"/>
    </row>
  </sheetData>
  <mergeCells count="16">
    <mergeCell ref="M30:R32"/>
    <mergeCell ref="M29:R29"/>
    <mergeCell ref="B20:B27"/>
    <mergeCell ref="C20:C27"/>
    <mergeCell ref="N6:R6"/>
    <mergeCell ref="N7:R9"/>
    <mergeCell ref="N10:R19"/>
    <mergeCell ref="N20:R27"/>
    <mergeCell ref="C18:C19"/>
    <mergeCell ref="A1:I1"/>
    <mergeCell ref="B7:B9"/>
    <mergeCell ref="C10:C13"/>
    <mergeCell ref="C14:C15"/>
    <mergeCell ref="D3:K4"/>
    <mergeCell ref="A2:K2"/>
    <mergeCell ref="B10:B19"/>
  </mergeCells>
  <dataValidations count="7">
    <dataValidation type="custom" allowBlank="1" showDropDown="1" showInputMessage="1" showErrorMessage="1" error="Sie können nur in eine Zelle pro Indikator einen Wert angeben. Bitte löschen Sie die beschrieben Zelle und tragen dann einen Wert ein." sqref="E7:E27">
      <formula1>COUNTA(F7:K7)=0</formula1>
    </dataValidation>
    <dataValidation type="custom" allowBlank="1" showDropDown="1" showInputMessage="1" showErrorMessage="1" error="Sie können nur einen Wert pro Indikator angeben. Löschen Sie den bereits eingetragenen Wert, um hier etwas anzugeben." promptTitle="Bitte ankreuzen" sqref="F7:F27">
      <formula1>COUNTA(E7,G7:K7)=0</formula1>
    </dataValidation>
    <dataValidation type="custom" allowBlank="1" showDropDown="1" showInputMessage="1" showErrorMessage="1" error="Sie können nur einen Wert pro Indikator angeben. Löschen Sie den bereits eingetragenen Wert, um hier etwas anzugeben." promptTitle="Bitte ankreuzen" sqref="G7:G27">
      <formula1>COUNTA(E7:F7,H7:K7)=0</formula1>
    </dataValidation>
    <dataValidation type="custom" allowBlank="1" showDropDown="1" showInputMessage="1" showErrorMessage="1" error="Sie können nur einen Wert pro Indikator angeben. Löschen Sie den bereits eingetragenen Wert, um hier etwas anzugeben." promptTitle="Bitte ankreuzen" sqref="H7:H27">
      <formula1>COUNTA(E7:G7,I7:K7)=0</formula1>
    </dataValidation>
    <dataValidation type="custom" allowBlank="1" showDropDown="1" showInputMessage="1" showErrorMessage="1" error="Sie können nur einen Wert pro Indikator angeben. Löschen Sie den bereits eingetragenen Wert, um hier etwas anzugeben." promptTitle="Bitte ankreuzen" sqref="I7:I27">
      <formula1>COUNTA(E7:H7,J7:K7)=0</formula1>
    </dataValidation>
    <dataValidation type="custom" allowBlank="1" showDropDown="1" showInputMessage="1" showErrorMessage="1" error="Sie können nur einen Wert pro Indikator angeben. Löschen Sie den bereits eingetragenen Wert, um hier etwas anzugeben." promptTitle="Bitte ankreuzen" sqref="J7:J27">
      <formula1>COUNTA(E7:I7,K7)=0</formula1>
    </dataValidation>
    <dataValidation type="custom" allowBlank="1" showDropDown="1" showInputMessage="1" showErrorMessage="1" error="Sie können nur einen Wert pro Indikator angeben. Löschen Sie den bereits eingetragenen Wert, um hier etwas anzugeben." promptTitle="Bitte ankreuzen" sqref="K7:K27">
      <formula1>COUNTA(E7:J7)=0</formula1>
    </dataValidation>
  </dataValidations>
  <pageMargins left="0.7" right="0.7" top="0.78740157499999996" bottom="0.78740157499999996"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129"/>
  <sheetViews>
    <sheetView showGridLines="0" zoomScaleNormal="100" workbookViewId="0">
      <selection activeCell="I31" sqref="I31"/>
    </sheetView>
  </sheetViews>
  <sheetFormatPr baseColWidth="10" defaultRowHeight="12.75" x14ac:dyDescent="0.2"/>
  <cols>
    <col min="1" max="6" width="18.7109375" customWidth="1"/>
    <col min="7" max="7" width="19.28515625" customWidth="1"/>
    <col min="9" max="10" width="18.7109375" customWidth="1"/>
    <col min="11" max="11" width="15.7109375" customWidth="1"/>
    <col min="12" max="12" width="17.28515625" customWidth="1"/>
    <col min="13" max="13" width="15.7109375" customWidth="1"/>
    <col min="15" max="15" width="11.7109375" style="49" customWidth="1"/>
    <col min="16" max="16" width="11.42578125" style="49"/>
  </cols>
  <sheetData>
    <row r="1" spans="1:16" ht="18" x14ac:dyDescent="0.25">
      <c r="A1" s="323" t="s">
        <v>140</v>
      </c>
      <c r="B1" s="323"/>
      <c r="C1" s="323"/>
      <c r="D1" s="323"/>
      <c r="E1" s="323"/>
      <c r="F1" s="323"/>
      <c r="G1" s="323"/>
      <c r="H1" s="323"/>
      <c r="I1" s="85"/>
      <c r="J1" s="85"/>
    </row>
    <row r="2" spans="1:16" ht="15.75" customHeight="1" x14ac:dyDescent="0.25">
      <c r="A2" s="326" t="s">
        <v>36</v>
      </c>
      <c r="B2" s="326"/>
      <c r="C2" s="326"/>
      <c r="D2" s="326"/>
      <c r="E2" s="326"/>
      <c r="F2" s="326"/>
      <c r="I2" s="326" t="s">
        <v>142</v>
      </c>
      <c r="J2" s="326"/>
      <c r="K2" s="326"/>
      <c r="L2" s="326"/>
      <c r="M2" s="326"/>
      <c r="O2" s="331" t="s">
        <v>53</v>
      </c>
      <c r="P2" s="331"/>
    </row>
    <row r="3" spans="1:16" s="46" customFormat="1" ht="25.5" customHeight="1" x14ac:dyDescent="0.2">
      <c r="A3" s="45"/>
      <c r="B3" s="31" t="s">
        <v>7</v>
      </c>
      <c r="C3" s="31" t="s">
        <v>14</v>
      </c>
      <c r="D3" s="31" t="s">
        <v>11</v>
      </c>
      <c r="E3" s="31" t="s">
        <v>12</v>
      </c>
      <c r="F3" s="35" t="s">
        <v>13</v>
      </c>
      <c r="J3" s="47" t="s">
        <v>141</v>
      </c>
      <c r="K3" s="47" t="s">
        <v>37</v>
      </c>
      <c r="L3" s="47" t="s">
        <v>157</v>
      </c>
      <c r="M3" s="48" t="s">
        <v>139</v>
      </c>
      <c r="N3" s="44"/>
      <c r="O3" s="50" t="s">
        <v>57</v>
      </c>
      <c r="P3" s="51" t="s">
        <v>13</v>
      </c>
    </row>
    <row r="4" spans="1:16" x14ac:dyDescent="0.2">
      <c r="A4" s="32" t="s">
        <v>298</v>
      </c>
      <c r="B4" s="6">
        <f>Pflegeplan!D19</f>
        <v>0</v>
      </c>
      <c r="C4" s="6">
        <f>Pflegeplan!E19</f>
        <v>50</v>
      </c>
      <c r="D4" s="9">
        <f>B4*M4</f>
        <v>0</v>
      </c>
      <c r="E4" s="10">
        <f>(B4/C4)</f>
        <v>0</v>
      </c>
      <c r="F4" s="11">
        <f>VLOOKUP(E4,$O$4:$P$54,2,1)</f>
        <v>6</v>
      </c>
      <c r="I4" s="88" t="s">
        <v>298</v>
      </c>
      <c r="J4" s="89">
        <f>K4/K$8</f>
        <v>0.10752688172043011</v>
      </c>
      <c r="K4" s="90">
        <v>10</v>
      </c>
      <c r="L4" s="90">
        <f>COUNTA(Pflegeplan!A7:A16)-COUNTA(Pflegeplan!D7:D16)</f>
        <v>10</v>
      </c>
      <c r="M4" s="91">
        <f>(K4*L$8)/(K$8*L4)</f>
        <v>1</v>
      </c>
      <c r="O4" s="52">
        <v>0</v>
      </c>
      <c r="P4" s="53">
        <v>6</v>
      </c>
    </row>
    <row r="5" spans="1:16" x14ac:dyDescent="0.2">
      <c r="A5" s="32" t="s">
        <v>8</v>
      </c>
      <c r="B5" s="6">
        <f>Fallvorstellung!D20</f>
        <v>0</v>
      </c>
      <c r="C5" s="6">
        <f>Fallvorstellung!E20</f>
        <v>55</v>
      </c>
      <c r="D5" s="9">
        <f>B5*M5</f>
        <v>0</v>
      </c>
      <c r="E5" s="10">
        <f>(B5/C5)</f>
        <v>0</v>
      </c>
      <c r="F5" s="11">
        <f>VLOOKUP(E5,$O$4:$P$54,2,1)</f>
        <v>6</v>
      </c>
      <c r="I5" s="92" t="s">
        <v>8</v>
      </c>
      <c r="J5" s="93">
        <f>K5/K$8</f>
        <v>0.11827956989247312</v>
      </c>
      <c r="K5" s="94">
        <v>11</v>
      </c>
      <c r="L5" s="174">
        <f>COUNTA(Fallvorstellung!A7:A17)-COUNTA(Fallvorstellung!D7:D17)</f>
        <v>11</v>
      </c>
      <c r="M5" s="95">
        <f>(K5*L$8)/(K$8*L5)</f>
        <v>1</v>
      </c>
      <c r="O5" s="52">
        <v>0.05</v>
      </c>
      <c r="P5" s="53">
        <v>5.9</v>
      </c>
    </row>
    <row r="6" spans="1:16" ht="12.75" customHeight="1" x14ac:dyDescent="0.2">
      <c r="A6" s="32" t="s">
        <v>9</v>
      </c>
      <c r="B6" s="6">
        <f>Durchführung!D63</f>
        <v>0</v>
      </c>
      <c r="C6" s="6">
        <f>Durchführung!E63</f>
        <v>255</v>
      </c>
      <c r="D6" s="9">
        <f>B6*M6</f>
        <v>0</v>
      </c>
      <c r="E6" s="10">
        <f>(B6/C6)</f>
        <v>0</v>
      </c>
      <c r="F6" s="11">
        <f>VLOOKUP(E6,$O$4:$P$54,2,1)</f>
        <v>6</v>
      </c>
      <c r="I6" s="92" t="s">
        <v>9</v>
      </c>
      <c r="J6" s="93">
        <f>K6/K$8</f>
        <v>0.54838709677419351</v>
      </c>
      <c r="K6" s="94">
        <v>51</v>
      </c>
      <c r="L6" s="94">
        <f>COUNTA(Durchführung!A7:A60)-COUNTA(Durchführung!D7:D60)</f>
        <v>51</v>
      </c>
      <c r="M6" s="95">
        <f>(K6*L$8)/(K$8*L6)</f>
        <v>1</v>
      </c>
      <c r="O6" s="52">
        <v>0.1</v>
      </c>
      <c r="P6" s="53">
        <v>5.8</v>
      </c>
    </row>
    <row r="7" spans="1:16" ht="12.75" customHeight="1" thickBot="1" x14ac:dyDescent="0.25">
      <c r="A7" s="33" t="s">
        <v>10</v>
      </c>
      <c r="B7" s="12">
        <f>Reflexion!E30</f>
        <v>0</v>
      </c>
      <c r="C7" s="12">
        <f>Reflexion!F30</f>
        <v>105</v>
      </c>
      <c r="D7" s="12">
        <f>B7*M7</f>
        <v>0</v>
      </c>
      <c r="E7" s="10">
        <f>(B7/C7)</f>
        <v>0</v>
      </c>
      <c r="F7" s="14">
        <f>VLOOKUP(E7,$O$4:$P$54,2,1)</f>
        <v>6</v>
      </c>
      <c r="I7" s="96" t="s">
        <v>10</v>
      </c>
      <c r="J7" s="97">
        <f>K7/K$8</f>
        <v>0.22580645161290322</v>
      </c>
      <c r="K7" s="98">
        <v>21</v>
      </c>
      <c r="L7" s="98">
        <f>COUNTA(Reflexion!A7:A27)-COUNTA(Reflexion!E7:E27)</f>
        <v>21</v>
      </c>
      <c r="M7" s="99">
        <f>(K7*L$8)/(K$8*L7)</f>
        <v>1</v>
      </c>
      <c r="O7" s="52">
        <v>0.15</v>
      </c>
      <c r="P7" s="53">
        <v>5.7</v>
      </c>
    </row>
    <row r="8" spans="1:16" x14ac:dyDescent="0.2">
      <c r="A8" s="34" t="s">
        <v>35</v>
      </c>
      <c r="B8" s="8">
        <f>SUM(B4:B7)</f>
        <v>0</v>
      </c>
      <c r="C8" s="8">
        <f>SUM(C4:C7)</f>
        <v>465</v>
      </c>
      <c r="D8" s="8">
        <f>SUM(D4:D7)</f>
        <v>0</v>
      </c>
      <c r="E8" s="15">
        <f>(D8/C8)</f>
        <v>0</v>
      </c>
      <c r="F8" s="16">
        <f>VLOOKUP(E8,$O$4:$P$54,2,1)</f>
        <v>6</v>
      </c>
      <c r="I8" s="86" t="s">
        <v>35</v>
      </c>
      <c r="J8" s="87">
        <f>SUM(J4:J7)</f>
        <v>1</v>
      </c>
      <c r="K8" s="4">
        <f>SUM(K4:K7)</f>
        <v>93</v>
      </c>
      <c r="L8" s="4">
        <f>SUM(L4:L7)</f>
        <v>93</v>
      </c>
      <c r="M8" s="5"/>
      <c r="O8" s="52">
        <v>0.2</v>
      </c>
      <c r="P8" s="53">
        <v>5.6</v>
      </c>
    </row>
    <row r="9" spans="1:16" ht="12.75" customHeight="1" x14ac:dyDescent="0.2">
      <c r="G9" s="306" t="s">
        <v>52</v>
      </c>
      <c r="O9" s="52">
        <v>0.25</v>
      </c>
      <c r="P9" s="53">
        <v>5.5</v>
      </c>
    </row>
    <row r="10" spans="1:16" ht="12.75" customHeight="1" x14ac:dyDescent="0.2">
      <c r="G10" s="307"/>
      <c r="O10" s="52">
        <v>0.3</v>
      </c>
      <c r="P10" s="53">
        <v>5.4</v>
      </c>
    </row>
    <row r="11" spans="1:16" ht="15" x14ac:dyDescent="0.2">
      <c r="G11" s="38" t="str">
        <f>VLOOKUP(F8,B14:C25,2,1)</f>
        <v>ungenügend (6)</v>
      </c>
      <c r="O11" s="52">
        <v>0.32</v>
      </c>
      <c r="P11" s="53">
        <v>5.3</v>
      </c>
    </row>
    <row r="12" spans="1:16" ht="15.75" customHeight="1" x14ac:dyDescent="0.25">
      <c r="A12" s="326" t="s">
        <v>55</v>
      </c>
      <c r="B12" s="326"/>
      <c r="C12" s="326"/>
      <c r="D12" s="326"/>
      <c r="E12" s="326"/>
      <c r="F12" s="326"/>
      <c r="O12" s="52">
        <v>0.34</v>
      </c>
      <c r="P12" s="53">
        <v>5.2</v>
      </c>
    </row>
    <row r="13" spans="1:16" x14ac:dyDescent="0.2">
      <c r="A13" s="333" t="s">
        <v>38</v>
      </c>
      <c r="B13" s="334"/>
      <c r="C13" s="31" t="s">
        <v>13</v>
      </c>
      <c r="D13" s="327" t="s">
        <v>39</v>
      </c>
      <c r="E13" s="327"/>
      <c r="F13" s="328"/>
      <c r="O13" s="52">
        <v>0.36</v>
      </c>
      <c r="P13" s="53">
        <v>5.0999999999999996</v>
      </c>
    </row>
    <row r="14" spans="1:16" ht="12.75" customHeight="1" x14ac:dyDescent="0.2">
      <c r="A14" s="310" t="s">
        <v>54</v>
      </c>
      <c r="B14" s="308">
        <v>1</v>
      </c>
      <c r="C14" s="312" t="s">
        <v>40</v>
      </c>
      <c r="D14" s="314" t="s">
        <v>41</v>
      </c>
      <c r="E14" s="315"/>
      <c r="F14" s="315"/>
      <c r="O14" s="52">
        <v>0.38</v>
      </c>
      <c r="P14" s="53">
        <v>5</v>
      </c>
    </row>
    <row r="15" spans="1:16" ht="12.75" customHeight="1" x14ac:dyDescent="0.2">
      <c r="A15" s="311"/>
      <c r="B15" s="309"/>
      <c r="C15" s="313"/>
      <c r="D15" s="316"/>
      <c r="E15" s="317"/>
      <c r="F15" s="317"/>
      <c r="O15" s="52">
        <v>0.4</v>
      </c>
      <c r="P15" s="53">
        <v>4.9000000000000004</v>
      </c>
    </row>
    <row r="16" spans="1:16" ht="12.75" customHeight="1" x14ac:dyDescent="0.2">
      <c r="A16" s="37" t="s">
        <v>54</v>
      </c>
      <c r="B16" s="30">
        <v>1.5</v>
      </c>
      <c r="C16" s="7" t="s">
        <v>42</v>
      </c>
      <c r="D16" s="329" t="s">
        <v>43</v>
      </c>
      <c r="E16" s="329"/>
      <c r="F16" s="330"/>
      <c r="O16" s="52">
        <v>0.42</v>
      </c>
      <c r="P16" s="53">
        <v>4.8</v>
      </c>
    </row>
    <row r="17" spans="1:16" x14ac:dyDescent="0.2">
      <c r="A17" s="37" t="s">
        <v>54</v>
      </c>
      <c r="B17" s="30">
        <v>2.5</v>
      </c>
      <c r="C17" s="7" t="s">
        <v>44</v>
      </c>
      <c r="D17" s="329" t="s">
        <v>45</v>
      </c>
      <c r="E17" s="329"/>
      <c r="F17" s="330"/>
      <c r="O17" s="52">
        <v>0.44</v>
      </c>
      <c r="P17" s="53">
        <v>4.7</v>
      </c>
    </row>
    <row r="18" spans="1:16" ht="12.75" customHeight="1" x14ac:dyDescent="0.2">
      <c r="A18" s="310" t="s">
        <v>54</v>
      </c>
      <c r="B18" s="308">
        <v>3.5</v>
      </c>
      <c r="C18" s="312" t="s">
        <v>46</v>
      </c>
      <c r="D18" s="314" t="s">
        <v>47</v>
      </c>
      <c r="E18" s="315"/>
      <c r="F18" s="315"/>
      <c r="O18" s="52">
        <v>0.46</v>
      </c>
      <c r="P18" s="53">
        <v>4.5999999999999996</v>
      </c>
    </row>
    <row r="19" spans="1:16" ht="12.75" customHeight="1" x14ac:dyDescent="0.2">
      <c r="A19" s="311"/>
      <c r="B19" s="309"/>
      <c r="C19" s="313"/>
      <c r="D19" s="316"/>
      <c r="E19" s="317"/>
      <c r="F19" s="317"/>
      <c r="O19" s="52">
        <v>0.48</v>
      </c>
      <c r="P19" s="53">
        <v>4.5</v>
      </c>
    </row>
    <row r="20" spans="1:16" ht="12.75" customHeight="1" x14ac:dyDescent="0.2">
      <c r="A20" s="310" t="s">
        <v>54</v>
      </c>
      <c r="B20" s="308">
        <v>4.5</v>
      </c>
      <c r="C20" s="312" t="s">
        <v>48</v>
      </c>
      <c r="D20" s="314" t="s">
        <v>49</v>
      </c>
      <c r="E20" s="315"/>
      <c r="F20" s="315"/>
      <c r="O20" s="52">
        <v>0.5</v>
      </c>
      <c r="P20" s="53">
        <v>4.4000000000000004</v>
      </c>
    </row>
    <row r="21" spans="1:16" ht="12.75" customHeight="1" x14ac:dyDescent="0.2">
      <c r="A21" s="319"/>
      <c r="B21" s="318"/>
      <c r="C21" s="320"/>
      <c r="D21" s="321"/>
      <c r="E21" s="322"/>
      <c r="F21" s="322"/>
      <c r="O21" s="52">
        <v>0.51</v>
      </c>
      <c r="P21" s="53">
        <v>4.3</v>
      </c>
    </row>
    <row r="22" spans="1:16" ht="12.75" customHeight="1" x14ac:dyDescent="0.2">
      <c r="A22" s="311"/>
      <c r="B22" s="309"/>
      <c r="C22" s="313"/>
      <c r="D22" s="316"/>
      <c r="E22" s="317"/>
      <c r="F22" s="317"/>
      <c r="O22" s="52">
        <v>0.53</v>
      </c>
      <c r="P22" s="53">
        <v>4.2</v>
      </c>
    </row>
    <row r="23" spans="1:16" ht="12.75" customHeight="1" x14ac:dyDescent="0.2">
      <c r="A23" s="310" t="s">
        <v>54</v>
      </c>
      <c r="B23" s="308">
        <v>5.5</v>
      </c>
      <c r="C23" s="312" t="s">
        <v>50</v>
      </c>
      <c r="D23" s="314" t="s">
        <v>51</v>
      </c>
      <c r="E23" s="315"/>
      <c r="F23" s="315"/>
      <c r="O23" s="52">
        <v>0.55000000000000004</v>
      </c>
      <c r="P23" s="53">
        <v>4.0999999999999996</v>
      </c>
    </row>
    <row r="24" spans="1:16" ht="12.75" customHeight="1" x14ac:dyDescent="0.2">
      <c r="A24" s="319"/>
      <c r="B24" s="318"/>
      <c r="C24" s="320"/>
      <c r="D24" s="321"/>
      <c r="E24" s="322"/>
      <c r="F24" s="322"/>
      <c r="O24" s="52">
        <v>0.56000000000000005</v>
      </c>
      <c r="P24" s="53">
        <v>4</v>
      </c>
    </row>
    <row r="25" spans="1:16" ht="12.75" customHeight="1" x14ac:dyDescent="0.2">
      <c r="A25" s="319"/>
      <c r="B25" s="318"/>
      <c r="C25" s="320"/>
      <c r="D25" s="321"/>
      <c r="E25" s="322"/>
      <c r="F25" s="322"/>
      <c r="O25" s="52">
        <v>0.57999999999999996</v>
      </c>
      <c r="P25" s="53">
        <v>3.9</v>
      </c>
    </row>
    <row r="26" spans="1:16" x14ac:dyDescent="0.2">
      <c r="O26" s="52">
        <v>0.6</v>
      </c>
      <c r="P26" s="53">
        <v>3.8</v>
      </c>
    </row>
    <row r="27" spans="1:16" x14ac:dyDescent="0.2">
      <c r="A27" s="1"/>
      <c r="O27" s="52">
        <v>0.62</v>
      </c>
      <c r="P27" s="53">
        <v>3.7</v>
      </c>
    </row>
    <row r="28" spans="1:16" x14ac:dyDescent="0.2">
      <c r="B28" s="1"/>
      <c r="O28" s="52">
        <v>0.63</v>
      </c>
      <c r="P28" s="53">
        <v>3.6</v>
      </c>
    </row>
    <row r="29" spans="1:16" ht="12.75" customHeight="1" x14ac:dyDescent="0.2">
      <c r="B29" s="332" t="s">
        <v>72</v>
      </c>
      <c r="C29" s="332"/>
      <c r="D29" s="332"/>
      <c r="E29" s="332"/>
      <c r="F29" s="332"/>
      <c r="G29" s="21"/>
      <c r="O29" s="52">
        <v>0.65</v>
      </c>
      <c r="P29" s="53">
        <v>3.5</v>
      </c>
    </row>
    <row r="30" spans="1:16" x14ac:dyDescent="0.2">
      <c r="B30" s="332"/>
      <c r="C30" s="332"/>
      <c r="D30" s="332"/>
      <c r="E30" s="332"/>
      <c r="F30" s="332"/>
      <c r="G30" s="21"/>
      <c r="O30" s="52">
        <v>0.67</v>
      </c>
      <c r="P30" s="53">
        <v>3.4</v>
      </c>
    </row>
    <row r="31" spans="1:16" x14ac:dyDescent="0.2">
      <c r="B31" s="54"/>
      <c r="C31" s="54"/>
      <c r="D31" s="304"/>
      <c r="E31" s="304"/>
      <c r="F31" s="304"/>
      <c r="G31" s="21"/>
      <c r="O31" s="52">
        <v>0.68</v>
      </c>
      <c r="P31" s="53">
        <v>3.3</v>
      </c>
    </row>
    <row r="32" spans="1:16" ht="12.75" customHeight="1" x14ac:dyDescent="0.2">
      <c r="B32" s="49"/>
      <c r="C32" s="49"/>
      <c r="D32" s="305"/>
      <c r="E32" s="305"/>
      <c r="F32" s="305"/>
      <c r="G32" s="21"/>
      <c r="O32" s="52">
        <v>0.7</v>
      </c>
      <c r="P32" s="53">
        <v>3.2</v>
      </c>
    </row>
    <row r="33" spans="2:16" ht="12.75" customHeight="1" x14ac:dyDescent="0.2">
      <c r="B33" s="54"/>
      <c r="C33" s="54"/>
      <c r="D33" s="324" t="s">
        <v>349</v>
      </c>
      <c r="E33" s="324"/>
      <c r="F33" s="324"/>
      <c r="G33" s="21"/>
      <c r="O33" s="52">
        <v>0.71</v>
      </c>
      <c r="P33" s="53">
        <v>3.1</v>
      </c>
    </row>
    <row r="34" spans="2:16" x14ac:dyDescent="0.2">
      <c r="B34" s="21"/>
      <c r="C34" s="21"/>
      <c r="D34" s="21"/>
      <c r="E34" s="21"/>
      <c r="F34" s="21"/>
      <c r="G34" s="21"/>
      <c r="O34" s="52">
        <v>0.72</v>
      </c>
      <c r="P34" s="53">
        <v>3</v>
      </c>
    </row>
    <row r="35" spans="2:16" x14ac:dyDescent="0.2">
      <c r="B35" s="21"/>
      <c r="C35" s="21"/>
      <c r="D35" s="21"/>
      <c r="E35" s="21"/>
      <c r="F35" s="21"/>
      <c r="G35" s="21"/>
      <c r="O35" s="52">
        <v>0.74</v>
      </c>
      <c r="P35" s="53">
        <v>2.9</v>
      </c>
    </row>
    <row r="36" spans="2:16" x14ac:dyDescent="0.2">
      <c r="B36" s="21"/>
      <c r="C36" s="21"/>
      <c r="D36" s="21"/>
      <c r="E36" s="21"/>
      <c r="F36" s="21"/>
      <c r="G36" s="21"/>
      <c r="O36" s="52">
        <v>0.75</v>
      </c>
      <c r="P36" s="53">
        <v>2.8</v>
      </c>
    </row>
    <row r="37" spans="2:16" x14ac:dyDescent="0.2">
      <c r="B37" s="21"/>
      <c r="C37" s="21"/>
      <c r="D37" s="21"/>
      <c r="E37" s="21"/>
      <c r="F37" s="21"/>
      <c r="G37" s="21"/>
      <c r="O37" s="52">
        <v>0.77</v>
      </c>
      <c r="P37" s="53">
        <v>2.7</v>
      </c>
    </row>
    <row r="38" spans="2:16" x14ac:dyDescent="0.2">
      <c r="B38" s="21"/>
      <c r="C38" s="21"/>
      <c r="D38" s="21"/>
      <c r="E38" s="21"/>
      <c r="F38" s="21"/>
      <c r="G38" s="21"/>
      <c r="O38" s="52">
        <v>0.78</v>
      </c>
      <c r="P38" s="53">
        <v>2.6</v>
      </c>
    </row>
    <row r="39" spans="2:16" x14ac:dyDescent="0.2">
      <c r="B39" s="21"/>
      <c r="C39" s="21"/>
      <c r="D39" s="21"/>
      <c r="E39" s="21"/>
      <c r="F39" s="21"/>
      <c r="G39" s="21"/>
      <c r="O39" s="52">
        <v>0.79</v>
      </c>
      <c r="P39" s="53">
        <v>2.5</v>
      </c>
    </row>
    <row r="40" spans="2:16" x14ac:dyDescent="0.2">
      <c r="B40" s="21"/>
      <c r="C40" s="21"/>
      <c r="D40" s="21"/>
      <c r="E40" s="21"/>
      <c r="F40" s="21"/>
      <c r="G40" s="21"/>
      <c r="O40" s="52">
        <v>0.81</v>
      </c>
      <c r="P40" s="53">
        <v>2.4</v>
      </c>
    </row>
    <row r="41" spans="2:16" x14ac:dyDescent="0.2">
      <c r="B41" s="21"/>
      <c r="C41" s="21"/>
      <c r="D41" s="21"/>
      <c r="E41" s="21"/>
      <c r="F41" s="21"/>
      <c r="G41" s="21"/>
      <c r="O41" s="52">
        <v>0.82</v>
      </c>
      <c r="P41" s="53">
        <v>2.2999999999999998</v>
      </c>
    </row>
    <row r="42" spans="2:16" x14ac:dyDescent="0.2">
      <c r="B42" s="21"/>
      <c r="C42" s="21"/>
      <c r="D42" s="21"/>
      <c r="E42" s="21"/>
      <c r="F42" s="21"/>
      <c r="G42" s="21"/>
      <c r="O42" s="52">
        <v>0.83</v>
      </c>
      <c r="P42" s="53">
        <v>2.2000000000000002</v>
      </c>
    </row>
    <row r="43" spans="2:16" x14ac:dyDescent="0.2">
      <c r="B43" s="21"/>
      <c r="C43" s="21"/>
      <c r="D43" s="21"/>
      <c r="E43" s="21"/>
      <c r="F43" s="21"/>
      <c r="G43" s="21"/>
      <c r="O43" s="52">
        <v>0.84</v>
      </c>
      <c r="P43" s="53">
        <v>2.1</v>
      </c>
    </row>
    <row r="44" spans="2:16" x14ac:dyDescent="0.2">
      <c r="B44" s="21"/>
      <c r="C44" s="21"/>
      <c r="D44" s="21"/>
      <c r="E44" s="21"/>
      <c r="F44" s="21"/>
      <c r="G44" s="21"/>
      <c r="O44" s="52">
        <v>0.85</v>
      </c>
      <c r="P44" s="53">
        <v>2</v>
      </c>
    </row>
    <row r="45" spans="2:16" x14ac:dyDescent="0.2">
      <c r="B45" s="21"/>
      <c r="C45" s="21"/>
      <c r="D45" s="21"/>
      <c r="E45" s="21"/>
      <c r="F45" s="21"/>
      <c r="G45" s="21"/>
      <c r="O45" s="52">
        <v>0.87</v>
      </c>
      <c r="P45" s="53">
        <v>1.9</v>
      </c>
    </row>
    <row r="46" spans="2:16" x14ac:dyDescent="0.2">
      <c r="B46" s="21"/>
      <c r="C46" s="21"/>
      <c r="D46" s="21"/>
      <c r="E46" s="21"/>
      <c r="F46" s="21"/>
      <c r="G46" s="21"/>
      <c r="O46" s="52">
        <v>0.88</v>
      </c>
      <c r="P46" s="53">
        <v>1.8</v>
      </c>
    </row>
    <row r="47" spans="2:16" x14ac:dyDescent="0.2">
      <c r="B47" s="21"/>
      <c r="C47" s="21"/>
      <c r="D47" s="21"/>
      <c r="E47" s="21"/>
      <c r="F47" s="21"/>
      <c r="G47" s="21"/>
      <c r="O47" s="52">
        <v>0.89</v>
      </c>
      <c r="P47" s="53">
        <v>1.7</v>
      </c>
    </row>
    <row r="48" spans="2:16" x14ac:dyDescent="0.2">
      <c r="B48" s="21"/>
      <c r="C48" s="21"/>
      <c r="D48" s="21"/>
      <c r="E48" s="21"/>
      <c r="F48" s="21"/>
      <c r="G48" s="21"/>
      <c r="O48" s="52">
        <v>0.9</v>
      </c>
      <c r="P48" s="53">
        <v>1.6</v>
      </c>
    </row>
    <row r="49" spans="2:16" x14ac:dyDescent="0.2">
      <c r="B49" s="21"/>
      <c r="C49" s="21"/>
      <c r="D49" s="21"/>
      <c r="E49" s="21"/>
      <c r="F49" s="21"/>
      <c r="G49" s="21"/>
      <c r="O49" s="52">
        <v>0.91</v>
      </c>
      <c r="P49" s="53">
        <v>1.5</v>
      </c>
    </row>
    <row r="50" spans="2:16" x14ac:dyDescent="0.2">
      <c r="O50" s="52">
        <v>0.92</v>
      </c>
      <c r="P50" s="53">
        <v>1.4</v>
      </c>
    </row>
    <row r="51" spans="2:16" x14ac:dyDescent="0.2">
      <c r="O51" s="52">
        <v>0.94</v>
      </c>
      <c r="P51" s="53">
        <v>1.3</v>
      </c>
    </row>
    <row r="52" spans="2:16" x14ac:dyDescent="0.2">
      <c r="O52" s="52">
        <v>0.96</v>
      </c>
      <c r="P52" s="53">
        <v>1.2</v>
      </c>
    </row>
    <row r="53" spans="2:16" x14ac:dyDescent="0.2">
      <c r="O53" s="52">
        <v>0.98</v>
      </c>
      <c r="P53" s="53">
        <v>1.1000000000000001</v>
      </c>
    </row>
    <row r="54" spans="2:16" x14ac:dyDescent="0.2">
      <c r="O54" s="52">
        <v>1</v>
      </c>
      <c r="P54" s="53">
        <v>1</v>
      </c>
    </row>
    <row r="56" spans="2:16" x14ac:dyDescent="0.2">
      <c r="O56" s="325" t="s">
        <v>340</v>
      </c>
      <c r="P56" s="325"/>
    </row>
    <row r="57" spans="2:16" x14ac:dyDescent="0.2">
      <c r="O57" s="325"/>
      <c r="P57" s="325"/>
    </row>
    <row r="58" spans="2:16" x14ac:dyDescent="0.2">
      <c r="O58" s="325"/>
      <c r="P58" s="325"/>
    </row>
    <row r="59" spans="2:16" x14ac:dyDescent="0.2">
      <c r="O59" s="325"/>
      <c r="P59" s="325"/>
    </row>
    <row r="60" spans="2:16" x14ac:dyDescent="0.2">
      <c r="O60" s="325"/>
      <c r="P60" s="325"/>
    </row>
    <row r="61" spans="2:16" x14ac:dyDescent="0.2">
      <c r="O61" s="325"/>
      <c r="P61" s="325"/>
    </row>
    <row r="63" spans="2:16" ht="12.75" customHeight="1" x14ac:dyDescent="0.2"/>
    <row r="80" spans="2:2" x14ac:dyDescent="0.2">
      <c r="B80" s="3"/>
    </row>
    <row r="81" spans="2:2" x14ac:dyDescent="0.2">
      <c r="B81" s="3"/>
    </row>
    <row r="82" spans="2:2" x14ac:dyDescent="0.2">
      <c r="B82" s="3"/>
    </row>
    <row r="83" spans="2:2" x14ac:dyDescent="0.2">
      <c r="B83" s="3"/>
    </row>
    <row r="84" spans="2:2" x14ac:dyDescent="0.2">
      <c r="B84" s="3"/>
    </row>
    <row r="85" spans="2:2" x14ac:dyDescent="0.2">
      <c r="B85" s="3"/>
    </row>
    <row r="86" spans="2:2" x14ac:dyDescent="0.2">
      <c r="B86" s="3"/>
    </row>
    <row r="87" spans="2:2" x14ac:dyDescent="0.2">
      <c r="B87" s="3"/>
    </row>
    <row r="88" spans="2:2" x14ac:dyDescent="0.2">
      <c r="B88" s="3"/>
    </row>
    <row r="89" spans="2:2" x14ac:dyDescent="0.2">
      <c r="B89" s="3"/>
    </row>
    <row r="90" spans="2:2" x14ac:dyDescent="0.2">
      <c r="B90" s="3"/>
    </row>
    <row r="91" spans="2:2" x14ac:dyDescent="0.2">
      <c r="B91" s="3"/>
    </row>
    <row r="92" spans="2:2" x14ac:dyDescent="0.2">
      <c r="B92" s="3"/>
    </row>
    <row r="93" spans="2:2" x14ac:dyDescent="0.2">
      <c r="B93" s="3"/>
    </row>
    <row r="94" spans="2:2" x14ac:dyDescent="0.2">
      <c r="B94" s="3"/>
    </row>
    <row r="95" spans="2:2" x14ac:dyDescent="0.2">
      <c r="B95" s="3"/>
    </row>
    <row r="96" spans="2:2" x14ac:dyDescent="0.2">
      <c r="B96" s="3"/>
    </row>
    <row r="97" spans="2:2" x14ac:dyDescent="0.2">
      <c r="B97" s="3"/>
    </row>
    <row r="98" spans="2:2" x14ac:dyDescent="0.2">
      <c r="B98" s="3"/>
    </row>
    <row r="99" spans="2:2" x14ac:dyDescent="0.2">
      <c r="B99" s="3"/>
    </row>
    <row r="100" spans="2:2" x14ac:dyDescent="0.2">
      <c r="B100" s="3"/>
    </row>
    <row r="101" spans="2:2" x14ac:dyDescent="0.2">
      <c r="B101" s="3"/>
    </row>
    <row r="102" spans="2:2" x14ac:dyDescent="0.2">
      <c r="B102" s="3"/>
    </row>
    <row r="103" spans="2:2" x14ac:dyDescent="0.2">
      <c r="B103" s="3"/>
    </row>
    <row r="104" spans="2:2" x14ac:dyDescent="0.2">
      <c r="B104" s="3"/>
    </row>
    <row r="105" spans="2:2" x14ac:dyDescent="0.2">
      <c r="B105" s="3"/>
    </row>
    <row r="106" spans="2:2" x14ac:dyDescent="0.2">
      <c r="B106" s="3"/>
    </row>
    <row r="107" spans="2:2" x14ac:dyDescent="0.2">
      <c r="B107" s="3"/>
    </row>
    <row r="108" spans="2:2" x14ac:dyDescent="0.2">
      <c r="B108" s="3"/>
    </row>
    <row r="109" spans="2:2" x14ac:dyDescent="0.2">
      <c r="B109" s="3"/>
    </row>
    <row r="110" spans="2:2" x14ac:dyDescent="0.2">
      <c r="B110" s="3"/>
    </row>
    <row r="111" spans="2:2" x14ac:dyDescent="0.2">
      <c r="B111" s="3"/>
    </row>
    <row r="112" spans="2:2" x14ac:dyDescent="0.2">
      <c r="B112" s="3"/>
    </row>
    <row r="113" spans="2:2" x14ac:dyDescent="0.2">
      <c r="B113" s="3"/>
    </row>
    <row r="114" spans="2:2" x14ac:dyDescent="0.2">
      <c r="B114" s="3"/>
    </row>
    <row r="115" spans="2:2" x14ac:dyDescent="0.2">
      <c r="B115" s="3"/>
    </row>
    <row r="116" spans="2:2" x14ac:dyDescent="0.2">
      <c r="B116" s="3"/>
    </row>
    <row r="117" spans="2:2" x14ac:dyDescent="0.2">
      <c r="B117" s="3"/>
    </row>
    <row r="118" spans="2:2" x14ac:dyDescent="0.2">
      <c r="B118" s="3"/>
    </row>
    <row r="119" spans="2:2" x14ac:dyDescent="0.2">
      <c r="B119" s="3"/>
    </row>
    <row r="120" spans="2:2" x14ac:dyDescent="0.2">
      <c r="B120" s="3"/>
    </row>
    <row r="121" spans="2:2" x14ac:dyDescent="0.2">
      <c r="B121" s="3"/>
    </row>
    <row r="122" spans="2:2" x14ac:dyDescent="0.2">
      <c r="B122" s="3"/>
    </row>
    <row r="123" spans="2:2" x14ac:dyDescent="0.2">
      <c r="B123" s="3"/>
    </row>
    <row r="124" spans="2:2" x14ac:dyDescent="0.2">
      <c r="B124" s="3"/>
    </row>
    <row r="125" spans="2:2" x14ac:dyDescent="0.2">
      <c r="B125" s="3"/>
    </row>
    <row r="126" spans="2:2" x14ac:dyDescent="0.2">
      <c r="B126" s="3"/>
    </row>
    <row r="127" spans="2:2" x14ac:dyDescent="0.2">
      <c r="B127" s="3"/>
    </row>
    <row r="128" spans="2:2" x14ac:dyDescent="0.2">
      <c r="B128" s="3"/>
    </row>
    <row r="129" spans="2:2" x14ac:dyDescent="0.2">
      <c r="B129" s="3"/>
    </row>
  </sheetData>
  <mergeCells count="30">
    <mergeCell ref="A1:H1"/>
    <mergeCell ref="D33:F33"/>
    <mergeCell ref="O56:P61"/>
    <mergeCell ref="A12:F12"/>
    <mergeCell ref="D13:F13"/>
    <mergeCell ref="A2:F2"/>
    <mergeCell ref="D16:F16"/>
    <mergeCell ref="D17:F17"/>
    <mergeCell ref="O2:P2"/>
    <mergeCell ref="I2:M2"/>
    <mergeCell ref="B29:F30"/>
    <mergeCell ref="A13:B13"/>
    <mergeCell ref="D18:F19"/>
    <mergeCell ref="A18:A19"/>
    <mergeCell ref="B18:B19"/>
    <mergeCell ref="C18:C19"/>
    <mergeCell ref="D31:F32"/>
    <mergeCell ref="G9:G10"/>
    <mergeCell ref="B14:B15"/>
    <mergeCell ref="A14:A15"/>
    <mergeCell ref="C14:C15"/>
    <mergeCell ref="D14:F15"/>
    <mergeCell ref="B20:B22"/>
    <mergeCell ref="A20:A22"/>
    <mergeCell ref="C20:C22"/>
    <mergeCell ref="D20:F22"/>
    <mergeCell ref="A23:A25"/>
    <mergeCell ref="B23:B25"/>
    <mergeCell ref="C23:C25"/>
    <mergeCell ref="D23:F25"/>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N27"/>
  <sheetViews>
    <sheetView showGridLines="0" zoomScaleNormal="100" workbookViewId="0">
      <selection activeCell="Q16" sqref="Q16"/>
    </sheetView>
  </sheetViews>
  <sheetFormatPr baseColWidth="10" defaultRowHeight="12.75" x14ac:dyDescent="0.2"/>
  <cols>
    <col min="2" max="2" width="15" customWidth="1"/>
  </cols>
  <sheetData>
    <row r="1" spans="1:14" ht="18" x14ac:dyDescent="0.25">
      <c r="A1" s="323" t="s">
        <v>292</v>
      </c>
      <c r="B1" s="323"/>
      <c r="C1" s="323"/>
      <c r="D1" s="323"/>
      <c r="E1" s="323"/>
      <c r="F1" s="323"/>
      <c r="G1" s="323"/>
      <c r="H1" s="323"/>
    </row>
    <row r="2" spans="1:14" ht="18" x14ac:dyDescent="0.25">
      <c r="A2" s="173"/>
      <c r="B2" s="173"/>
      <c r="C2" s="173"/>
      <c r="D2" s="173"/>
      <c r="E2" s="173"/>
      <c r="F2" s="173"/>
      <c r="G2" s="173"/>
      <c r="H2" s="173"/>
    </row>
    <row r="3" spans="1:14" ht="15.75" customHeight="1" x14ac:dyDescent="0.25">
      <c r="A3" s="326" t="s">
        <v>90</v>
      </c>
      <c r="B3" s="326"/>
      <c r="C3" s="337" t="s">
        <v>78</v>
      </c>
      <c r="D3" s="337"/>
      <c r="E3" s="337"/>
      <c r="F3" s="337"/>
      <c r="G3" s="337"/>
      <c r="I3" s="335" t="s">
        <v>119</v>
      </c>
      <c r="J3" s="335"/>
      <c r="K3" s="335"/>
      <c r="L3" s="335"/>
      <c r="M3" s="335"/>
      <c r="N3" s="335"/>
    </row>
    <row r="4" spans="1:14" ht="12.75" customHeight="1" x14ac:dyDescent="0.2">
      <c r="A4" s="23"/>
      <c r="B4" s="2"/>
      <c r="C4" s="31" t="s">
        <v>73</v>
      </c>
      <c r="D4" s="31" t="s">
        <v>74</v>
      </c>
      <c r="E4" s="31" t="s">
        <v>75</v>
      </c>
      <c r="F4" s="31" t="s">
        <v>76</v>
      </c>
      <c r="G4" s="35" t="s">
        <v>77</v>
      </c>
      <c r="I4" s="335"/>
      <c r="J4" s="335"/>
      <c r="K4" s="335"/>
      <c r="L4" s="335"/>
      <c r="M4" s="335"/>
      <c r="N4" s="335"/>
    </row>
    <row r="5" spans="1:14" x14ac:dyDescent="0.2">
      <c r="A5" s="23"/>
      <c r="B5" s="32" t="s">
        <v>298</v>
      </c>
      <c r="C5" s="6">
        <f>COUNTIFS(Pflegeplan!A7:A16,"*KI.*",Pflegeplan!D7:D16,"")*5</f>
        <v>40</v>
      </c>
      <c r="D5" s="6">
        <f>COUNTIFS(Pflegeplan!A7:A16,"*KII.*",Pflegeplan!D7:D16,"")*5</f>
        <v>10</v>
      </c>
      <c r="E5" s="6">
        <f>COUNTIFS(Pflegeplan!A7:A16,"*KIII.*",Pflegeplan!D7:D16,"")*5</f>
        <v>10</v>
      </c>
      <c r="F5" s="6">
        <f>COUNTIFS(Pflegeplan!A7:A16,"*KIV.*",Pflegeplan!D7:D16,"")*5</f>
        <v>0</v>
      </c>
      <c r="G5" s="11">
        <f>COUNTIFS(Pflegeplan!A7:A16,"*KV.*",Pflegeplan!D7:D16,"")*5</f>
        <v>0</v>
      </c>
      <c r="I5" s="335"/>
      <c r="J5" s="335"/>
      <c r="K5" s="335"/>
      <c r="L5" s="335"/>
      <c r="M5" s="335"/>
      <c r="N5" s="335"/>
    </row>
    <row r="6" spans="1:14" ht="12.75" customHeight="1" x14ac:dyDescent="0.2">
      <c r="A6" s="23"/>
      <c r="B6" s="32" t="s">
        <v>8</v>
      </c>
      <c r="C6" s="6">
        <f>COUNTIFS(Fallvorstellung!A8:A17,"*KI.*",Fallvorstellung!D8:D17,"")*5</f>
        <v>40</v>
      </c>
      <c r="D6" s="6">
        <f>COUNTIFS(Fallvorstellung!A8:A17,"*KII.*",Fallvorstellung!D8:D17,"")*5</f>
        <v>10</v>
      </c>
      <c r="E6" s="6">
        <f>COUNTIFS(Fallvorstellung!A8:A17,"*KIII.*",Fallvorstellung!D8:D17,"")*5</f>
        <v>10</v>
      </c>
      <c r="F6" s="6">
        <f>COUNTIFS(Fallvorstellung!A8:A17,"*KIV.*",Fallvorstellung!D8:D17,"")*5</f>
        <v>0</v>
      </c>
      <c r="G6" s="11">
        <f>COUNTIFS(Fallvorstellung!A8:A17,"*KV.*",Fallvorstellung!D8:D17,"")*5</f>
        <v>5</v>
      </c>
      <c r="I6" s="335"/>
      <c r="J6" s="335"/>
      <c r="K6" s="335"/>
      <c r="L6" s="335"/>
      <c r="M6" s="335"/>
      <c r="N6" s="335"/>
    </row>
    <row r="7" spans="1:14" ht="12.75" customHeight="1" x14ac:dyDescent="0.2">
      <c r="A7" s="23"/>
      <c r="B7" s="32" t="s">
        <v>9</v>
      </c>
      <c r="C7" s="6">
        <f>COUNTIFS(Durchführung!A24:A60,"*KI.*",Durchführung!D24:D60,"")*5</f>
        <v>80</v>
      </c>
      <c r="D7" s="6">
        <f>COUNTIFS(Durchführung!A24:A60,"*KII.*",Durchführung!D24:D60,"")*5</f>
        <v>85</v>
      </c>
      <c r="E7" s="6">
        <f>COUNTIFS(Durchführung!A24:A60,"*KIII.*",Durchführung!D24:D60,"")*5</f>
        <v>30</v>
      </c>
      <c r="F7" s="6">
        <f>COUNTIFS(Durchführung!A24:A60,"*KIV.*",Durchführung!D24:D60,"")*5</f>
        <v>35</v>
      </c>
      <c r="G7" s="11">
        <f>COUNTIFS(Durchführung!A24:A60,"*KV.*",Durchführung!D24:D60,"")*5</f>
        <v>5</v>
      </c>
      <c r="I7" s="335"/>
      <c r="J7" s="335"/>
      <c r="K7" s="335"/>
      <c r="L7" s="335"/>
      <c r="M7" s="335"/>
      <c r="N7" s="335"/>
    </row>
    <row r="8" spans="1:14" ht="13.5" thickBot="1" x14ac:dyDescent="0.25">
      <c r="A8" s="23"/>
      <c r="B8" s="33" t="s">
        <v>10</v>
      </c>
      <c r="C8" s="12">
        <f>COUNTIFS(Reflexion!A7:A26,"*KI.*",Reflexion!E7:E26,"")*5</f>
        <v>50</v>
      </c>
      <c r="D8" s="12">
        <f>COUNTIFS(Reflexion!A7:A26,"*KII.*",Reflexion!E7:E26,"")*5</f>
        <v>15</v>
      </c>
      <c r="E8" s="12">
        <f>COUNTIFS(Reflexion!A7:A26,"*KIII.*",Reflexion!E7:E26,"")*5</f>
        <v>5</v>
      </c>
      <c r="F8" s="12">
        <f>COUNTIFS(Reflexion!A7:A26,"*KIV.*",Reflexion!E7:E26,"")*5</f>
        <v>20</v>
      </c>
      <c r="G8" s="14">
        <f>COUNTIFS(Reflexion!A7:A26,"*KV.*",Reflexion!E7:E26,"")*5</f>
        <v>40</v>
      </c>
      <c r="I8" s="335"/>
      <c r="J8" s="335"/>
      <c r="K8" s="335"/>
      <c r="L8" s="335"/>
      <c r="M8" s="335"/>
      <c r="N8" s="335"/>
    </row>
    <row r="9" spans="1:14" x14ac:dyDescent="0.2">
      <c r="A9" s="23"/>
      <c r="B9" s="34" t="s">
        <v>35</v>
      </c>
      <c r="C9" s="8">
        <f>SUM(C5:C8)</f>
        <v>210</v>
      </c>
      <c r="D9" s="8">
        <f>SUM(D5:D8)</f>
        <v>120</v>
      </c>
      <c r="E9" s="8">
        <f>SUM(E5:E8)</f>
        <v>55</v>
      </c>
      <c r="F9" s="8">
        <f>SUM(F5:F8)</f>
        <v>55</v>
      </c>
      <c r="G9" s="22">
        <f>SUM(G5:G8)</f>
        <v>50</v>
      </c>
      <c r="I9" s="335"/>
      <c r="J9" s="335"/>
      <c r="K9" s="335"/>
      <c r="L9" s="335"/>
      <c r="M9" s="335"/>
      <c r="N9" s="335"/>
    </row>
    <row r="10" spans="1:14" x14ac:dyDescent="0.2">
      <c r="I10" s="335"/>
      <c r="J10" s="335"/>
      <c r="K10" s="335"/>
      <c r="L10" s="335"/>
      <c r="M10" s="335"/>
      <c r="N10" s="335"/>
    </row>
    <row r="11" spans="1:14" ht="15.75" customHeight="1" x14ac:dyDescent="0.25">
      <c r="A11" s="326" t="s">
        <v>116</v>
      </c>
      <c r="B11" s="326"/>
      <c r="C11" s="336"/>
      <c r="D11" s="336"/>
      <c r="E11" s="336"/>
      <c r="F11" s="336"/>
      <c r="G11" s="336"/>
    </row>
    <row r="12" spans="1:14" x14ac:dyDescent="0.2">
      <c r="A12" s="23"/>
      <c r="B12" s="2"/>
      <c r="C12" s="31" t="s">
        <v>73</v>
      </c>
      <c r="D12" s="31" t="s">
        <v>74</v>
      </c>
      <c r="E12" s="31" t="s">
        <v>75</v>
      </c>
      <c r="F12" s="31" t="s">
        <v>76</v>
      </c>
      <c r="G12" s="35" t="s">
        <v>77</v>
      </c>
    </row>
    <row r="13" spans="1:14" x14ac:dyDescent="0.2">
      <c r="A13" s="23"/>
      <c r="B13" s="32" t="s">
        <v>298</v>
      </c>
      <c r="C13" s="6">
        <f>SUM(COUNTIFS(Pflegeplan!A7:A16,"*KI.*",Pflegeplan!F7:F16,"&lt;&gt;")*1,COUNTIFS(Pflegeplan!A7:A16,"*KI.*",Pflegeplan!G7:G16,"&lt;&gt;")*2,COUNTIFS(Pflegeplan!A7:A16,"*KI.*",Pflegeplan!H7:H16,"&lt;&gt;")*3,COUNTIFS(Pflegeplan!A7:A16,"*KI.*",Pflegeplan!I7:I16,"&lt;&gt;")*4,COUNTIFS(Pflegeplan!A7:A16,"*KI.*",Pflegeplan!J7:J16,"&lt;&gt;")*5)</f>
        <v>0</v>
      </c>
      <c r="D13" s="6">
        <f>SUM(COUNTIFS(Pflegeplan!A7:A16,"*KII.*",Pflegeplan!F7:F16,"&lt;&gt;")*1,COUNTIFS(Pflegeplan!A7:A16,"*KII.*",Pflegeplan!G7:G16,"&lt;&gt;")*2,COUNTIFS(Pflegeplan!A7:A16,"*KII.*",Pflegeplan!H7:H16,"&lt;&gt;")*3,COUNTIFS(Pflegeplan!A7:A16,"*KII.*",Pflegeplan!I7:I16,"&lt;&gt;")*4,COUNTIFS(Pflegeplan!A7:A16,"*KII.*",Pflegeplan!J7:J16,"&lt;&gt;")*5)</f>
        <v>0</v>
      </c>
      <c r="E13" s="6">
        <f>SUM(COUNTIFS(Pflegeplan!A7:A16,"*KIII.*",Pflegeplan!F7:F16,"&lt;&gt;")*1,COUNTIFS(Pflegeplan!A7:A16,"*KIII.*",Pflegeplan!G7:G16,"&lt;&gt;")*2,COUNTIFS(Pflegeplan!A7:A16,"*KIII.*",Pflegeplan!H7:H16,"&lt;&gt;")*3,COUNTIFS(Pflegeplan!A7:A16,"*KIII.*",Pflegeplan!I7:I16,"&lt;&gt;")*4,COUNTIFS(Pflegeplan!A7:A16,"*KIII.*",Pflegeplan!J7:J16,"&lt;&gt;")*5)</f>
        <v>0</v>
      </c>
      <c r="F13" s="6">
        <f>SUM(COUNTIFS(Pflegeplan!A7:A16,"*KIV.*",Pflegeplan!F7:F16,"&lt;&gt;")*1,COUNTIFS(Pflegeplan!A7:A16,"*KIV.*",Pflegeplan!G7:G16,"&lt;&gt;")*2,COUNTIFS(Pflegeplan!A7:A16,"*KIV.*",Pflegeplan!H7:H16,"&lt;&gt;")*3,COUNTIFS(Pflegeplan!A7:A16,"*KIV.*",Pflegeplan!I7:I16,"&lt;&gt;")*4,COUNTIFS(Pflegeplan!A7:A16,"*KIV.*",Pflegeplan!J7:J16,"&lt;&gt;")*5)</f>
        <v>0</v>
      </c>
      <c r="G13" s="11">
        <f>SUM(COUNTIFS(Pflegeplan!A7:A16,"*KV.*",Pflegeplan!F7:F16,"&lt;&gt;")*1,COUNTIFS(Pflegeplan!A7:A16,"*KV.*",Pflegeplan!G7:G16,"&lt;&gt;")*2,COUNTIFS(Pflegeplan!A7:A16,"*KV.*",Pflegeplan!H7:H16,"&lt;&gt;")*3,COUNTIFS(Pflegeplan!A7:A16,"*KV.*",Pflegeplan!I7:I16,"&lt;&gt;")*4,COUNTIFS(Pflegeplan!A7:A16,"*KV.*",Pflegeplan!J7:J16,"&lt;&gt;")*5)</f>
        <v>0</v>
      </c>
    </row>
    <row r="14" spans="1:14" x14ac:dyDescent="0.2">
      <c r="A14" s="23"/>
      <c r="B14" s="32" t="s">
        <v>8</v>
      </c>
      <c r="C14" s="6">
        <f>SUM(COUNTIFS(Fallvorstellung!A8:A17,"*KI.*",Fallvorstellung!F8:F17,"&lt;&gt;")*1,COUNTIFS(Fallvorstellung!A8:A17,"*KI.*",Fallvorstellung!G8:G17,"&lt;&gt;")*2,COUNTIFS(Fallvorstellung!A8:A17,"*KI.*",Fallvorstellung!H8:H17,"&lt;&gt;")*3,COUNTIFS(Fallvorstellung!A8:A17,"*KI.*",Fallvorstellung!I8:I17,"&lt;&gt;")*4,COUNTIFS(Fallvorstellung!A8:A17,"*KI.*",Fallvorstellung!J8:J17,"&lt;&gt;")*5)</f>
        <v>0</v>
      </c>
      <c r="D14" s="6">
        <f>SUM(COUNTIFS(Fallvorstellung!A8:A17,"*KII.*",Fallvorstellung!F8:F17,"&lt;&gt;")*1,COUNTIFS(Fallvorstellung!A8:A17,"*KII.*",Fallvorstellung!G8:G17,"&lt;&gt;")*2,COUNTIFS(Fallvorstellung!A8:A17,"*KII.*",Fallvorstellung!H8:H17,"&lt;&gt;")*3,COUNTIFS(Fallvorstellung!A8:A17,"*KII.*",Fallvorstellung!I8:I17,"&lt;&gt;")*4,COUNTIFS(Fallvorstellung!A8:A17,"*KII.*",Fallvorstellung!J8:J17,"&lt;&gt;")*5)</f>
        <v>0</v>
      </c>
      <c r="E14" s="6">
        <f>SUM(COUNTIFS(Fallvorstellung!A8:A17,"*KIII.*",Fallvorstellung!F8:F17,"&lt;&gt;")*1,COUNTIFS(Fallvorstellung!A8:A17,"*KIII.*",Fallvorstellung!G8:G17,"&lt;&gt;")*2,COUNTIFS(Fallvorstellung!A8:A17,"*KIII.*",Fallvorstellung!H8:H17,"&lt;&gt;")*3,COUNTIFS(Fallvorstellung!A8:A17,"*KIII.*",Fallvorstellung!I8:I17,"&lt;&gt;")*4,COUNTIFS(Fallvorstellung!A8:A17,"*KIII.*",Fallvorstellung!J8:J17,"&lt;&gt;")*5)</f>
        <v>0</v>
      </c>
      <c r="F14" s="6">
        <f>SUM(COUNTIFS(Fallvorstellung!A8:A17,"*KIV.*",Fallvorstellung!F8:F17,"&lt;&gt;")*1,COUNTIFS(Fallvorstellung!A8:A17,"*KIV.*",Fallvorstellung!G8:G17,"&lt;&gt;")*2,COUNTIFS(Fallvorstellung!A8:A17,"*KIV.*",Fallvorstellung!H8:H17,"&lt;&gt;")*3,COUNTIFS(Fallvorstellung!A8:A17,"*KIV.*",Fallvorstellung!I8:I17,"&lt;&gt;")*4,COUNTIFS(Fallvorstellung!A8:A17,"*KIV.*",Fallvorstellung!J8:J17,"&lt;&gt;")*5)</f>
        <v>0</v>
      </c>
      <c r="G14" s="11">
        <f>SUM(COUNTIFS(Fallvorstellung!A8:A17,"*KV.*",Fallvorstellung!F8:F17,"&lt;&gt;")*1,COUNTIFS(Fallvorstellung!A8:A17,"*KV.*",Fallvorstellung!G8:G17,"&lt;&gt;")*2,COUNTIFS(Fallvorstellung!A8:A17,"*KV.*",Fallvorstellung!H8:H17,"&lt;&gt;")*3,COUNTIFS(Fallvorstellung!A8:A17,"*KV.*",Fallvorstellung!I8:I17,"&lt;&gt;")*4,COUNTIFS(Fallvorstellung!A8:A17,"*KV.*",Fallvorstellung!J8:J17,"&lt;&gt;")*5)</f>
        <v>0</v>
      </c>
    </row>
    <row r="15" spans="1:14" x14ac:dyDescent="0.2">
      <c r="A15" s="23"/>
      <c r="B15" s="32" t="s">
        <v>9</v>
      </c>
      <c r="C15" s="6">
        <f>SUM(COUNTIFS(Durchführung!A24:A60,"*KI.*",Durchführung!F24:F60,"&lt;&gt;")*1,COUNTIFS(Durchführung!A24:A60,"*KI.*",Durchführung!G24:G60,"&lt;&gt;")*2,COUNTIFS(Durchführung!A24:A60,"*KI.*",Durchführung!H24:H60,"&lt;&gt;")*3,COUNTIFS(Durchführung!A24:A60,"*KI.*",Durchführung!I24:I60,"&lt;&gt;")*4,COUNTIFS(Durchführung!A24:A60,"*KI.*",Durchführung!J24:J60,"&lt;&gt;")*5)</f>
        <v>0</v>
      </c>
      <c r="D15" s="6">
        <f>SUM(COUNTIFS(Durchführung!A24:A60,"*KII.*",Durchführung!F24:F60,"&lt;&gt;")*1,COUNTIFS(Durchführung!A24:A60,"*KII.*",Durchführung!G24:G60,"&lt;&gt;")*2,COUNTIFS(Durchführung!A24:A60,"*KII.*",Durchführung!H24:H60,"&lt;&gt;")*3,COUNTIFS(Durchführung!A24:A60,"*KII.*",Durchführung!I24:I60,"&lt;&gt;")*4,COUNTIFS(Durchführung!A24:A60,"*KII.*",Durchführung!J24:J60,"&lt;&gt;")*5)</f>
        <v>0</v>
      </c>
      <c r="E15" s="6">
        <f>SUM(COUNTIFS(Durchführung!A24:A60,"*KIII.*",Durchführung!F24:F60,"&lt;&gt;")*1,COUNTIFS(Durchführung!A24:A60,"*KIII.*",Durchführung!G24:G60,"&lt;&gt;")*2,COUNTIFS(Durchführung!A24:A60,"*KIII.*",Durchführung!H24:H60,"&lt;&gt;")*3,COUNTIFS(Durchführung!A24:A60,"*KIII.*",Durchführung!I24:I60,"&lt;&gt;")*4,COUNTIFS(Durchführung!A24:A60,"*KIII.*",Durchführung!J24:J60,"&lt;&gt;")*5)</f>
        <v>0</v>
      </c>
      <c r="F15" s="6">
        <f>SUM(COUNTIFS(Durchführung!A24:A60,"*KIV.*",Durchführung!F24:F60,"&lt;&gt;")*1,COUNTIFS(Durchführung!A24:A60,"*KIV.*",Durchführung!G24:G60,"&lt;&gt;")*2,COUNTIFS(Durchführung!A24:A60,"*KIV.*",Durchführung!H24:H60,"&lt;&gt;")*3,COUNTIFS(Durchführung!A24:A60,"*KIV.*",Durchführung!I24:I60,"&lt;&gt;")*4,COUNTIFS(Durchführung!A24:A60,"*KIV.*",Durchführung!J24:J60,"&lt;&gt;")*5)</f>
        <v>0</v>
      </c>
      <c r="G15" s="11">
        <f>SUM(COUNTIFS(Durchführung!A24:A60,"*KV.*",Durchführung!F24:F60,"&lt;&gt;")*1,COUNTIFS(Durchführung!A24:A60,"*KV.*",Durchführung!G24:G60,"&lt;&gt;")*2,COUNTIFS(Durchführung!A24:A60,"*KV.*",Durchführung!H24:H60,"&lt;&gt;")*3,COUNTIFS(Durchführung!A24:A60,"*KV.*",Durchführung!I24:I60,"&lt;&gt;")*4,COUNTIFS(Durchführung!A24:A60,"*KV.*",Durchführung!J24:J60,"&lt;&gt;")*5)</f>
        <v>0</v>
      </c>
    </row>
    <row r="16" spans="1:14" ht="13.5" thickBot="1" x14ac:dyDescent="0.25">
      <c r="A16" s="23"/>
      <c r="B16" s="33" t="s">
        <v>10</v>
      </c>
      <c r="C16" s="12">
        <f>SUM(COUNTIFS(Reflexion!A7:A26,"*KI.*",Reflexion!G7:G26,"&lt;&gt;")*1,COUNTIFS(Reflexion!A7:A26,"*KI.*",Reflexion!H7:H26,"&lt;&gt;")*2,COUNTIFS(Reflexion!A7:A26,"*KI.*",Reflexion!I7:I26,"&lt;&gt;")*3,COUNTIFS(Reflexion!A7:A26,"*KI.*",Reflexion!J7:J26,"&lt;&gt;")*4,COUNTIFS(Reflexion!A7:A26,"*KI.*",Reflexion!K7:K26,"&lt;&gt;")*5)</f>
        <v>0</v>
      </c>
      <c r="D16" s="12">
        <f>SUM(COUNTIFS(Reflexion!A7:A26,"*KII.*",Reflexion!G7:G26,"&lt;&gt;")*1,COUNTIFS(Reflexion!A7:A26,"*KII.*",Reflexion!H7:H26,"&lt;&gt;")*2,COUNTIFS(Reflexion!A7:A26,"*KII.*",Reflexion!I7:I26,"&lt;&gt;")*3,COUNTIFS(Reflexion!A7:A26,"*KII.*",Reflexion!J7:J26,"&lt;&gt;")*4,COUNTIFS(Reflexion!A7:A26,"*KII.*",Reflexion!K7:K26,"&lt;&gt;")*5)</f>
        <v>0</v>
      </c>
      <c r="E16" s="12">
        <f>SUM(COUNTIFS(Reflexion!A7:A26,"*KIII.*",Reflexion!G7:G26,"&lt;&gt;")*1,COUNTIFS(Reflexion!A7:A26,"*KIII.*",Reflexion!H7:H26,"&lt;&gt;")*2,COUNTIFS(Reflexion!A7:A26,"*KIII.*",Reflexion!I7:I26,"&lt;&gt;")*3,COUNTIFS(Reflexion!A7:A26,"*KIII.*",Reflexion!J7:J26,"&lt;&gt;")*4,COUNTIFS(Reflexion!A7:A26,"*KIII.*",Reflexion!K7:K26,"&lt;&gt;")*5)</f>
        <v>0</v>
      </c>
      <c r="F16" s="12">
        <f>SUM(COUNTIFS(Reflexion!A7:A26,"*KIV.*",Reflexion!G7:G26,"&lt;&gt;")*1,COUNTIFS(Reflexion!A7:A26,"*KIV.*",Reflexion!H7:H26,"&lt;&gt;")*2,COUNTIFS(Reflexion!A7:A26,"*KIV.*",Reflexion!I7:I26,"&lt;&gt;")*3,COUNTIFS(Reflexion!A7:A26,"*KIV.*",Reflexion!J7:J26,"&lt;&gt;")*4,COUNTIFS(Reflexion!A7:A26,"*KIV.*",Reflexion!K7:K26,"&lt;&gt;")*5)</f>
        <v>0</v>
      </c>
      <c r="G16" s="14">
        <f>SUM(COUNTIFS(Reflexion!A7:A26,"*KV.*",Reflexion!G7:G26,"&lt;&gt;")*1,COUNTIFS(Reflexion!A7:A26,"*KV.*",Reflexion!H7:H26,"&lt;&gt;")*2,COUNTIFS(Reflexion!A7:A26,"*KV.*",Reflexion!I7:I26,"&lt;&gt;")*3,COUNTIFS(Reflexion!A7:A26,"*KV.*",Reflexion!J7:J26,"&lt;&gt;")*4,COUNTIFS(Reflexion!A7:A26,"*KV.*",Reflexion!K7:K26,"&lt;&gt;")*5)</f>
        <v>0</v>
      </c>
    </row>
    <row r="17" spans="1:7" x14ac:dyDescent="0.2">
      <c r="A17" s="23"/>
      <c r="B17" s="34" t="s">
        <v>35</v>
      </c>
      <c r="C17" s="8">
        <f>SUM(C13:C16)</f>
        <v>0</v>
      </c>
      <c r="D17" s="8">
        <f>SUM(D13:D16)</f>
        <v>0</v>
      </c>
      <c r="E17" s="8">
        <f>SUM(E13:E16)</f>
        <v>0</v>
      </c>
      <c r="F17" s="8">
        <f>SUM(F13:F16)</f>
        <v>0</v>
      </c>
      <c r="G17" s="22">
        <f>SUM(G13:G16)</f>
        <v>0</v>
      </c>
    </row>
    <row r="19" spans="1:7" ht="15.75" x14ac:dyDescent="0.25">
      <c r="A19" s="326" t="s">
        <v>117</v>
      </c>
      <c r="B19" s="326"/>
    </row>
    <row r="20" spans="1:7" x14ac:dyDescent="0.2">
      <c r="A20" s="336"/>
      <c r="B20" s="336"/>
      <c r="C20" s="31" t="s">
        <v>73</v>
      </c>
      <c r="D20" s="31" t="s">
        <v>74</v>
      </c>
      <c r="E20" s="31" t="s">
        <v>75</v>
      </c>
      <c r="F20" s="31" t="s">
        <v>76</v>
      </c>
      <c r="G20" s="35" t="s">
        <v>77</v>
      </c>
    </row>
    <row r="21" spans="1:7" x14ac:dyDescent="0.2">
      <c r="B21" s="32" t="s">
        <v>298</v>
      </c>
      <c r="C21" s="10">
        <f t="shared" ref="C21:G25" si="0">C13/C5</f>
        <v>0</v>
      </c>
      <c r="D21" s="10">
        <f t="shared" si="0"/>
        <v>0</v>
      </c>
      <c r="E21" s="10">
        <f t="shared" si="0"/>
        <v>0</v>
      </c>
      <c r="F21" s="10" t="e">
        <f t="shared" si="0"/>
        <v>#DIV/0!</v>
      </c>
      <c r="G21" s="27" t="e">
        <f t="shared" si="0"/>
        <v>#DIV/0!</v>
      </c>
    </row>
    <row r="22" spans="1:7" x14ac:dyDescent="0.2">
      <c r="B22" s="32" t="s">
        <v>8</v>
      </c>
      <c r="C22" s="10">
        <f t="shared" si="0"/>
        <v>0</v>
      </c>
      <c r="D22" s="10">
        <f t="shared" si="0"/>
        <v>0</v>
      </c>
      <c r="E22" s="10">
        <f t="shared" si="0"/>
        <v>0</v>
      </c>
      <c r="F22" s="10" t="e">
        <f t="shared" si="0"/>
        <v>#DIV/0!</v>
      </c>
      <c r="G22" s="27">
        <f t="shared" si="0"/>
        <v>0</v>
      </c>
    </row>
    <row r="23" spans="1:7" x14ac:dyDescent="0.2">
      <c r="B23" s="32" t="s">
        <v>9</v>
      </c>
      <c r="C23" s="10">
        <f t="shared" si="0"/>
        <v>0</v>
      </c>
      <c r="D23" s="10">
        <f t="shared" si="0"/>
        <v>0</v>
      </c>
      <c r="E23" s="10">
        <f t="shared" si="0"/>
        <v>0</v>
      </c>
      <c r="F23" s="10">
        <f t="shared" si="0"/>
        <v>0</v>
      </c>
      <c r="G23" s="27">
        <f t="shared" si="0"/>
        <v>0</v>
      </c>
    </row>
    <row r="24" spans="1:7" ht="13.5" thickBot="1" x14ac:dyDescent="0.25">
      <c r="B24" s="33" t="s">
        <v>10</v>
      </c>
      <c r="C24" s="13">
        <f t="shared" si="0"/>
        <v>0</v>
      </c>
      <c r="D24" s="13">
        <f t="shared" si="0"/>
        <v>0</v>
      </c>
      <c r="E24" s="13">
        <f t="shared" si="0"/>
        <v>0</v>
      </c>
      <c r="F24" s="13">
        <f t="shared" si="0"/>
        <v>0</v>
      </c>
      <c r="G24" s="28">
        <f t="shared" si="0"/>
        <v>0</v>
      </c>
    </row>
    <row r="25" spans="1:7" x14ac:dyDescent="0.2">
      <c r="B25" s="34" t="s">
        <v>35</v>
      </c>
      <c r="C25" s="25">
        <f t="shared" si="0"/>
        <v>0</v>
      </c>
      <c r="D25" s="25">
        <f t="shared" si="0"/>
        <v>0</v>
      </c>
      <c r="E25" s="25">
        <f t="shared" si="0"/>
        <v>0</v>
      </c>
      <c r="F25" s="25">
        <f t="shared" si="0"/>
        <v>0</v>
      </c>
      <c r="G25" s="26">
        <f t="shared" si="0"/>
        <v>0</v>
      </c>
    </row>
    <row r="27" spans="1:7" x14ac:dyDescent="0.2">
      <c r="C27" s="24"/>
      <c r="D27" s="24"/>
      <c r="E27" s="24"/>
      <c r="F27" s="24"/>
      <c r="G27" s="24"/>
    </row>
  </sheetData>
  <mergeCells count="8">
    <mergeCell ref="I3:N10"/>
    <mergeCell ref="A1:H1"/>
    <mergeCell ref="A19:B19"/>
    <mergeCell ref="A20:B20"/>
    <mergeCell ref="C3:G3"/>
    <mergeCell ref="C11:G11"/>
    <mergeCell ref="A3:B3"/>
    <mergeCell ref="A11:B11"/>
  </mergeCells>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Einleitung</vt:lpstr>
      <vt:lpstr>Bezugskriterien</vt:lpstr>
      <vt:lpstr>Pflegeplan</vt:lpstr>
      <vt:lpstr>Fallvorstellung</vt:lpstr>
      <vt:lpstr>Durchführung</vt:lpstr>
      <vt:lpstr>Reflexion</vt:lpstr>
      <vt:lpstr>Bewertung</vt:lpstr>
      <vt:lpstr>Übersicht PflAPrV-Kompetenzen</vt:lpstr>
      <vt:lpstr>Übersicht TEMA-Kompetenzen</vt:lpstr>
    </vt:vector>
  </TitlesOfParts>
  <Company>Fachhochschule Bielefeld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astirner</dc:creator>
  <cp:lastModifiedBy>lnagel</cp:lastModifiedBy>
  <cp:lastPrinted>2023-09-21T10:23:08Z</cp:lastPrinted>
  <dcterms:created xsi:type="dcterms:W3CDTF">2023-03-09T14:32:35Z</dcterms:created>
  <dcterms:modified xsi:type="dcterms:W3CDTF">2024-05-07T12:27:25Z</dcterms:modified>
</cp:coreProperties>
</file>